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1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5" yWindow="65521" windowWidth="12720" windowHeight="5010" activeTab="13"/>
  </bookViews>
  <sheets>
    <sheet name="VFdeFluxoDeCaixaMultiplos" sheetId="1" r:id="rId1"/>
    <sheet name="ExPropostos" sheetId="2" r:id="rId2"/>
    <sheet name="VPdeFluxoDeCaixaMúltiplos" sheetId="3" r:id="rId3"/>
    <sheet name="ExPropostos (2)" sheetId="4" r:id="rId4"/>
    <sheet name="VFanuidades" sheetId="5" r:id="rId5"/>
    <sheet name="ExPropostos (3)" sheetId="6" r:id="rId6"/>
    <sheet name="VPanuidades" sheetId="7" r:id="rId7"/>
    <sheet name="ExPropostos (4)" sheetId="8" r:id="rId8"/>
    <sheet name="VPanuidadesCarência" sheetId="9" r:id="rId9"/>
    <sheet name="ExProposto (5)" sheetId="10" r:id="rId10"/>
    <sheet name="Estudo de Caso (1)" sheetId="11" r:id="rId11"/>
    <sheet name="Coeficiente de Financiamento" sheetId="12" r:id="rId12"/>
    <sheet name="SérieNãoUniforme" sheetId="13" r:id="rId13"/>
    <sheet name="Estudo de Caso (2)" sheetId="14" r:id="rId14"/>
    <sheet name="Perpetuidades" sheetId="15" r:id="rId15"/>
    <sheet name="ExPropostos (6)" sheetId="16" r:id="rId16"/>
    <sheet name="ModelagemSéries" sheetId="17" r:id="rId17"/>
  </sheets>
  <externalReferences>
    <externalReference r:id="rId20"/>
  </externalReferences>
  <definedNames>
    <definedName name="Anuidades">'ModelagemSéries'!$C$6</definedName>
    <definedName name="NumAnuidades">'ModelagemSéries'!$C$8</definedName>
    <definedName name="Recalculo">'ModelagemSéries'!$D$8</definedName>
    <definedName name="TaxaJuro">'ModelagemSéries'!$C$7</definedName>
    <definedName name="Tipo" localSheetId="16">'ModelagemSéries'!$B$16</definedName>
    <definedName name="Tipo">'ModelagemSéries'!$B$16</definedName>
    <definedName name="VF">'ModelagemSéries'!$C$5</definedName>
    <definedName name="VP">'ModelagemSéries'!$C$4</definedName>
  </definedNames>
  <calcPr calcMode="autoNoTable" fullCalcOnLoad="1"/>
</workbook>
</file>

<file path=xl/sharedStrings.xml><?xml version="1.0" encoding="utf-8"?>
<sst xmlns="http://schemas.openxmlformats.org/spreadsheetml/2006/main" count="415" uniqueCount="205">
  <si>
    <t>Valor Presente</t>
  </si>
  <si>
    <t>Valor Futuro</t>
  </si>
  <si>
    <t>Taxa</t>
  </si>
  <si>
    <t>Linha do Tempo</t>
  </si>
  <si>
    <t>Juros</t>
  </si>
  <si>
    <t>Exercício Proposto 5</t>
  </si>
  <si>
    <t>Nº de Períodos</t>
  </si>
  <si>
    <t>...</t>
  </si>
  <si>
    <t>Exemplo da página 69</t>
  </si>
  <si>
    <t>Diagrama de Fluxo de Caixa:</t>
  </si>
  <si>
    <t>Valor Futuro0</t>
  </si>
  <si>
    <t>Valor Futuro1</t>
  </si>
  <si>
    <t>&lt;--=VF($B$23;D24;;-B25)</t>
  </si>
  <si>
    <t>&lt;--=VF($B$23;C24;;-C25)</t>
  </si>
  <si>
    <t>&lt;--=SOMA(D26:D27)</t>
  </si>
  <si>
    <t>Valor Futuro2</t>
  </si>
  <si>
    <t>Exemplo de Fluxos de Caixa Múltiplos</t>
  </si>
  <si>
    <t>&lt;--=SOMA(E10:E12)</t>
  </si>
  <si>
    <t>&lt;--=VF($B$7;E8;;-B9)</t>
  </si>
  <si>
    <t>&lt;--=VF($B$7;D8;;-C9)</t>
  </si>
  <si>
    <t>&lt;--=VF($B$7;C8;;-D9)</t>
  </si>
  <si>
    <t>Valor Futuro3</t>
  </si>
  <si>
    <t>&lt;--=VF($B$20;E21;;-B22)</t>
  </si>
  <si>
    <t>&lt;--=VF($B$20;D21;;-C22)</t>
  </si>
  <si>
    <t>&lt;--=VF($B$20;C21;;-D22)</t>
  </si>
  <si>
    <t>&lt;--=SOMA(E22:E25)</t>
  </si>
  <si>
    <t>&lt;--=VF($B$20;F21;;-B22)</t>
  </si>
  <si>
    <t>&lt;--=VF($B$20;E21;;-C22)</t>
  </si>
  <si>
    <t>&lt;--=VF($B$20;D21;;-D22)</t>
  </si>
  <si>
    <t>&lt;--=SOMA(F22:F25)</t>
  </si>
  <si>
    <t>Valor Futuro4</t>
  </si>
  <si>
    <t>&lt;--=SOMA(G36:G41)</t>
  </si>
  <si>
    <t>&lt;--=VF($B$34;C35;;-F36)</t>
  </si>
  <si>
    <t>&lt;--=VF($B$34;D35;;-E36)</t>
  </si>
  <si>
    <t>&lt;--=VF($B$34;E35;;-D36)</t>
  </si>
  <si>
    <t>&lt;--=VF($B$34;F35;;-C36)</t>
  </si>
  <si>
    <t>&lt;--=VF($B$34;G35;;-B36)</t>
  </si>
  <si>
    <t>Exercícios Propostos na página 69 - Aqui estão as soluções do proposto 5</t>
  </si>
  <si>
    <t>Taxa(%a.a.)</t>
  </si>
  <si>
    <t>=VF($B$49;E50;;-B51)--&gt;</t>
  </si>
  <si>
    <t>=VF($B$49;D50;;-C51)--&gt;</t>
  </si>
  <si>
    <t>=VF($B$49;C50;;-D51)--&gt;</t>
  </si>
  <si>
    <t>=SOMA(E51:E54)--&gt;</t>
  </si>
  <si>
    <t>=E57-SOMA(C51:E51)</t>
  </si>
  <si>
    <t>&lt;--=VF($B$49;$D$50;;-E51)</t>
  </si>
  <si>
    <t>&lt;--=VF($B$49;$D$50;;-E52)</t>
  </si>
  <si>
    <t>&lt;--=VF($B$49;$D$50;;-E53)</t>
  </si>
  <si>
    <t>&lt;--=VF($B$49;D$50;;-E54)</t>
  </si>
  <si>
    <t>&lt;--=SOMA(G51:G54)</t>
  </si>
  <si>
    <t>Ex.5.1 - Comprando Carro (ou Comprando ¨Passivo¨)</t>
  </si>
  <si>
    <t>Valor Presente1</t>
  </si>
  <si>
    <t>Valor Presente2</t>
  </si>
  <si>
    <t>Fluxo de Caixa</t>
  </si>
  <si>
    <t>&lt;--=VP($B$31;C32;;-C33)</t>
  </si>
  <si>
    <t>&lt;--=VP($B$31;D32;;-D33)</t>
  </si>
  <si>
    <t>&lt;--=SOMA(B33:B35)</t>
  </si>
  <si>
    <t xml:space="preserve">Exercícios Propostos na página 71 </t>
  </si>
  <si>
    <t>=VP($B$7;C8;;-C9)</t>
  </si>
  <si>
    <t>=VP($B$7;D8;;-D9)</t>
  </si>
  <si>
    <t>=VP($B$7;E8;;-E9)</t>
  </si>
  <si>
    <t>=VP($B$7;F8;;-F9)</t>
  </si>
  <si>
    <t>=SOMA(B10:B13)</t>
  </si>
  <si>
    <r>
      <t>Valor Presente FC</t>
    </r>
    <r>
      <rPr>
        <vertAlign val="subscript"/>
        <sz val="10"/>
        <rFont val="Arial"/>
        <family val="2"/>
      </rPr>
      <t>1</t>
    </r>
  </si>
  <si>
    <r>
      <t>Valor Presente FC</t>
    </r>
    <r>
      <rPr>
        <vertAlign val="subscript"/>
        <sz val="10"/>
        <rFont val="Arial"/>
        <family val="2"/>
      </rPr>
      <t>2</t>
    </r>
  </si>
  <si>
    <t>Fluxos de Caixa</t>
  </si>
  <si>
    <r>
      <t>Valor Presente FC</t>
    </r>
    <r>
      <rPr>
        <vertAlign val="subscript"/>
        <sz val="10"/>
        <rFont val="Arial"/>
        <family val="2"/>
      </rPr>
      <t>3</t>
    </r>
  </si>
  <si>
    <r>
      <t>Valor Presente FC</t>
    </r>
    <r>
      <rPr>
        <vertAlign val="subscript"/>
        <sz val="10"/>
        <rFont val="Arial"/>
        <family val="2"/>
      </rPr>
      <t>4</t>
    </r>
  </si>
  <si>
    <t>&lt;--=VF($B$7;$F$8;;-B10)</t>
  </si>
  <si>
    <t>&lt;--=VF($B$7;$F$8;;-B11)</t>
  </si>
  <si>
    <t>&lt;--=VF($B$7;$F$8;;-B12)</t>
  </si>
  <si>
    <t>&lt;--=VF($B$7;$F$8;;-B13)</t>
  </si>
  <si>
    <t>&lt;--=SOMA(F10:F13)</t>
  </si>
  <si>
    <r>
      <t>Valor Presente FC</t>
    </r>
    <r>
      <rPr>
        <vertAlign val="subscript"/>
        <sz val="10"/>
        <rFont val="Arial"/>
        <family val="2"/>
      </rPr>
      <t>0</t>
    </r>
  </si>
  <si>
    <t>&lt;--=VP($B$21;B22;;-B23)</t>
  </si>
  <si>
    <t>&lt;--=VP($B$21;C22;;-C23)</t>
  </si>
  <si>
    <t>&lt;--=VP($B$21;D22;;-D23)</t>
  </si>
  <si>
    <t>&lt;--=SOMA(B24:B26)</t>
  </si>
  <si>
    <r>
      <t>Valor Presente FC</t>
    </r>
    <r>
      <rPr>
        <vertAlign val="subscript"/>
        <sz val="10"/>
        <rFont val="Arial"/>
        <family val="2"/>
      </rPr>
      <t>5</t>
    </r>
  </si>
  <si>
    <t>&lt;--=VP($B$35;B$36;;-B$37)</t>
  </si>
  <si>
    <t>&lt;--=VP($B$35;D$36;;-D$37)</t>
  </si>
  <si>
    <t>&lt;--=VP($B$35;C$36;;-C$37)</t>
  </si>
  <si>
    <t>&lt;--=VP($B$35;E$36;;-E$37)</t>
  </si>
  <si>
    <t>&lt;--=VP($B$35;F$36;;-F$37)</t>
  </si>
  <si>
    <t>&lt;--=VP($B$35;G$36;;-G$37)</t>
  </si>
  <si>
    <t>&lt;--=SOMA(B38:B43)</t>
  </si>
  <si>
    <t>&lt;--=VP($B$50;B$51;;B$52)</t>
  </si>
  <si>
    <t>&lt;--=VP($B$50;C$51;;-C$52)</t>
  </si>
  <si>
    <t>&lt;--=VP($B$50;D$51;;-D$52)</t>
  </si>
  <si>
    <t>&lt;--=VP($B$50;E$51;;-E$52)</t>
  </si>
  <si>
    <t>&lt;--=VP($B$50;F$51;;-F$52)</t>
  </si>
  <si>
    <t>&lt;--=SOMA(B53:B57)</t>
  </si>
  <si>
    <r>
      <t>Valor Presente FC</t>
    </r>
    <r>
      <rPr>
        <vertAlign val="subscript"/>
        <sz val="10"/>
        <rFont val="Arial"/>
        <family val="2"/>
      </rPr>
      <t>6</t>
    </r>
  </si>
  <si>
    <t>Ex.5.2 - Poupando para a Aposentadoria - Página 74</t>
  </si>
  <si>
    <t>Taxa de Juros (%a.a.)</t>
  </si>
  <si>
    <t>.....</t>
  </si>
  <si>
    <t>ValorFuturo</t>
  </si>
  <si>
    <t>Pgto</t>
  </si>
  <si>
    <t>&lt;--=PGTO($B$22;$B$23;;-G25;0)</t>
  </si>
  <si>
    <t xml:space="preserve">Exercícios Propostos na página 75 </t>
  </si>
  <si>
    <t>&lt;--=VF(B7;F8;-C9;;0)</t>
  </si>
  <si>
    <t>Fórmula:</t>
  </si>
  <si>
    <t>&lt;--=VF(B17;G18;-C19;;0)</t>
  </si>
  <si>
    <t>?</t>
  </si>
  <si>
    <t>&lt;--=NPER(B26;C28;;-G29;0)</t>
  </si>
  <si>
    <t>Ex.5.3 - Avaliando Ativos - Página 77</t>
  </si>
  <si>
    <t>&lt;--=VP(B20;B21;-C23;;0)</t>
  </si>
  <si>
    <t>Ex.5.4 - A Riqueza de Bill Gates - Página 78</t>
  </si>
  <si>
    <t>&lt;--=PGTO($B$34;$B$35;-$B$38;;0)</t>
  </si>
  <si>
    <t xml:space="preserve">Exercícios Propostos na página 79 </t>
  </si>
  <si>
    <t>&lt;--=PGTO($B$17;$G$18;-$B$20;;0)</t>
  </si>
  <si>
    <t>&lt;--=NPER($B$26;-$C$28;$B$29;;0)/12</t>
  </si>
  <si>
    <t>&lt;--=VP(B45;G46;-C47;;0)</t>
  </si>
  <si>
    <t>&lt;--=VP(B45;I46;-C49;;0)</t>
  </si>
  <si>
    <t>&lt;--=TAXA(G36;C37;-B38;;0)</t>
  </si>
  <si>
    <t>&lt;--=VP(B7;G8;-C9;;0)</t>
  </si>
  <si>
    <t>Ex.5.5 - Entrando na Propaganda - Página 80</t>
  </si>
  <si>
    <t>&lt;--=VF(B16;E18;;-B20;0)</t>
  </si>
  <si>
    <t>&lt;--=PGTO(B16;B17;-E20;;0)</t>
  </si>
  <si>
    <t>Ex.5.6 - Emissão de Ações - Página 81</t>
  </si>
  <si>
    <t>A Fórmula é:</t>
  </si>
  <si>
    <t>MODELO GERAL DAS SÉRIES UNIFORMES</t>
  </si>
  <si>
    <t>Tipo de série</t>
  </si>
  <si>
    <t>Taxa de Juro</t>
  </si>
  <si>
    <t>Instruções</t>
  </si>
  <si>
    <t xml:space="preserve">  Os capitais devem ser informados com seus sinais.</t>
  </si>
  <si>
    <t>Postecipada</t>
  </si>
  <si>
    <t>Antecipada</t>
  </si>
  <si>
    <t xml:space="preserve"> Valor Presente</t>
  </si>
  <si>
    <t xml:space="preserve"> Valor Futuro</t>
  </si>
  <si>
    <t>Anuidades</t>
  </si>
  <si>
    <t>Número de anuidades</t>
  </si>
  <si>
    <t xml:space="preserve">Exercícios Propostos na página 82 </t>
  </si>
  <si>
    <t>1.</t>
  </si>
  <si>
    <t xml:space="preserve">Anuidades </t>
  </si>
  <si>
    <t>Taxa de Juros</t>
  </si>
  <si>
    <t>&lt;--=B8/B9</t>
  </si>
  <si>
    <t>&lt;--=B16/B15</t>
  </si>
  <si>
    <t>&lt;--=B25*NOMINAL(B27;2)/2</t>
  </si>
  <si>
    <t>&lt;--=B34/B35</t>
  </si>
  <si>
    <t>Primeiro Importe</t>
  </si>
  <si>
    <t>&lt;--=B43/B44+B45</t>
  </si>
  <si>
    <t>&lt;--=VP(B54;2;;-B53/B54;0)</t>
  </si>
  <si>
    <t>&lt;--=VP(B64;1;;-B63/B64;0)</t>
  </si>
  <si>
    <t>Custo Inicial</t>
  </si>
  <si>
    <t>Reforma (3 anos)</t>
  </si>
  <si>
    <t>Custo Capitalizado</t>
  </si>
  <si>
    <t>&lt;--=PGTO(B78;3;;-B80;0)/B78</t>
  </si>
  <si>
    <t>&lt;--=B76+B79</t>
  </si>
  <si>
    <t>Coeficiente de Financiamento</t>
  </si>
  <si>
    <t>Taxa de Juros (%a.m.)</t>
  </si>
  <si>
    <t>&lt;--=PGTO(B8;B9;-B10;;0)</t>
  </si>
  <si>
    <t>Número de Prestações</t>
  </si>
  <si>
    <t xml:space="preserve">Valor das Prestações </t>
  </si>
  <si>
    <t>&lt;--=B20*B21</t>
  </si>
  <si>
    <t>&lt;--=TAXA(B19;B22;-B20;;0)</t>
  </si>
  <si>
    <t xml:space="preserve">Taxa de Juros </t>
  </si>
  <si>
    <t>&lt;--=NOMINAL(TAXA(C32;C34*C33;-C33;;0);3)/3</t>
  </si>
  <si>
    <t>=TAXA(B32;B33*B34;-B33;;0)</t>
  </si>
  <si>
    <t>O-km</t>
  </si>
  <si>
    <t>Novos</t>
  </si>
  <si>
    <t>&lt;--=TAXA(C46;C47*C48;-C47;;0)</t>
  </si>
  <si>
    <t>=TAXA(B46;B47*B48;-B47;;0)</t>
  </si>
  <si>
    <t>Solução</t>
  </si>
  <si>
    <t>Retiradas (PGTO)</t>
  </si>
  <si>
    <t>Nº de Retiradas</t>
  </si>
  <si>
    <t>VP das Retiradas</t>
  </si>
  <si>
    <t>b.</t>
  </si>
  <si>
    <t>c.</t>
  </si>
  <si>
    <t>&lt;--=VP(D35;D37;-D36;;0)</t>
  </si>
  <si>
    <t>Depósitos (PGTO)</t>
  </si>
  <si>
    <t>Nº de Depósitos</t>
  </si>
  <si>
    <t xml:space="preserve">VF dos Depósitos </t>
  </si>
  <si>
    <t>&lt;--=PGTO(D41;D43;;-D44;0)</t>
  </si>
  <si>
    <t>d.</t>
  </si>
  <si>
    <t>&lt;--=PGTO(D47;D49;;-D50;0)</t>
  </si>
  <si>
    <t>e.</t>
  </si>
  <si>
    <t>infinitas</t>
  </si>
  <si>
    <t>&lt;--=D54/D53</t>
  </si>
  <si>
    <t>&lt;--=PGTO(D57;D59;;-D60;0)</t>
  </si>
  <si>
    <t>Série Não Uniforme</t>
  </si>
  <si>
    <t>VP da série</t>
  </si>
  <si>
    <t>Sintaxe:</t>
  </si>
  <si>
    <t>=VPL(taxa;valor1;valor2;.....)</t>
  </si>
  <si>
    <t>&lt;--=VPL(B5;C7;D7;E7;F7;G7;H7;)</t>
  </si>
  <si>
    <t>&lt;--=VP(B16;1;;-VPL(B16;C18;D18;E18;F18;G18;H18);0)</t>
  </si>
  <si>
    <t>&lt;--=VPL(B25;C27;D27;E27;F27;G27)</t>
  </si>
  <si>
    <t xml:space="preserve">sintaxe da função: </t>
  </si>
  <si>
    <t>=TIR(valores;[estimativa])</t>
  </si>
  <si>
    <t>SOLUÇÃO</t>
  </si>
  <si>
    <t>a. O diagrama de Fluxo de Caixa é</t>
  </si>
  <si>
    <t>Valor Residual</t>
  </si>
  <si>
    <t>VP do Valor Residual</t>
  </si>
  <si>
    <r>
      <t>O</t>
    </r>
    <r>
      <rPr>
        <b/>
        <sz val="10"/>
        <rFont val="Arial"/>
        <family val="2"/>
      </rPr>
      <t xml:space="preserve"> custo anual </t>
    </r>
    <r>
      <rPr>
        <sz val="10"/>
        <rFont val="Arial"/>
        <family val="2"/>
      </rPr>
      <t xml:space="preserve">de </t>
    </r>
    <r>
      <rPr>
        <u val="single"/>
        <sz val="10"/>
        <rFont val="Arial"/>
        <family val="2"/>
      </rPr>
      <t>recuperação do capital</t>
    </r>
    <r>
      <rPr>
        <sz val="10"/>
        <rFont val="Arial"/>
        <family val="2"/>
      </rPr>
      <t xml:space="preserve"> (custo financeiro) pode ser obtido, assim:</t>
    </r>
  </si>
  <si>
    <t>&lt;--=VP(B29;F30;;-F32;0)</t>
  </si>
  <si>
    <t>Custo para a Empresa</t>
  </si>
  <si>
    <t>&lt;--=-(B31+B33)</t>
  </si>
  <si>
    <t>Custo Anual da Despesa de Capital</t>
  </si>
  <si>
    <t>VP dos Custos Operacionais</t>
  </si>
  <si>
    <t>&lt;--=PGTO(B29;F30;-B34;;0)</t>
  </si>
  <si>
    <t>&lt;--=VPL(B29;C31;D31;E31;F31)</t>
  </si>
  <si>
    <t>Custo Anual da Despesa Operacional</t>
  </si>
  <si>
    <t>Custo Anual Total (Financeiro + Operacional)</t>
  </si>
  <si>
    <t>O que você concluiu?</t>
  </si>
  <si>
    <t>&lt;--=PGTO(B29;F30;-B36;0)</t>
  </si>
  <si>
    <t>&lt;--=B35+B37</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</si>
</sst>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
    <numFmt numFmtId="165" formatCode="[$$-540A]#,##0.00"/>
    <numFmt numFmtId="166" formatCode="0.0"/>
    <numFmt numFmtId="167" formatCode="0.000%"/>
    <numFmt numFmtId="168" formatCode="\$\ #,##0.00_);\(\$\ #,##0.00\)"/>
    <numFmt numFmtId="169" formatCode="\$\ #,##0_);\(\$\ #,##0\)"/>
    <numFmt numFmtId="170" formatCode="0.0%"/>
    <numFmt numFmtId="171" formatCode="[$$-409]#,##0.00"/>
    <numFmt numFmtId="172" formatCode="&quot;R$&quot;\ #,##0.00;[Red]\(&quot;R$&quot;\ #,##0.00\)"/>
  </numFmts>
  <fonts count="62">
    <font>
      <sz val="10"/>
      <name val="Arial"/>
      <family val="0"/>
    </font>
    <font>
      <sz val="11"/>
      <color indexed="8"/>
      <name val="Calibri"/>
      <family val="2"/>
    </font>
    <font>
      <b/>
      <sz val="10"/>
      <name val="Arial"/>
      <family val="2"/>
    </font>
    <font>
      <sz val="10"/>
      <color indexed="10"/>
      <name val="Arial"/>
      <family val="2"/>
    </font>
    <font>
      <sz val="10"/>
      <color indexed="30"/>
      <name val="Arial"/>
      <family val="2"/>
    </font>
    <font>
      <b/>
      <sz val="10"/>
      <color indexed="30"/>
      <name val="Arial"/>
      <family val="2"/>
    </font>
    <font>
      <vertAlign val="subscript"/>
      <sz val="10"/>
      <name val="Arial"/>
      <family val="2"/>
    </font>
    <font>
      <b/>
      <sz val="9"/>
      <name val="Arial"/>
      <family val="2"/>
    </font>
    <font>
      <sz val="10"/>
      <name val="MS Sans Serif"/>
      <family val="2"/>
    </font>
    <font>
      <b/>
      <sz val="9"/>
      <color indexed="8"/>
      <name val="Arial"/>
      <family val="2"/>
    </font>
    <font>
      <sz val="9"/>
      <name val="Arial"/>
      <family val="2"/>
    </font>
    <font>
      <b/>
      <u val="single"/>
      <sz val="9"/>
      <color indexed="8"/>
      <name val="Arial"/>
      <family val="2"/>
    </font>
    <font>
      <b/>
      <sz val="9"/>
      <color indexed="9"/>
      <name val="Arial"/>
      <family val="2"/>
    </font>
    <font>
      <b/>
      <i/>
      <sz val="9"/>
      <color indexed="10"/>
      <name val="Arial"/>
      <family val="2"/>
    </font>
    <font>
      <b/>
      <u val="single"/>
      <sz val="9"/>
      <name val="Arial"/>
      <family val="2"/>
    </font>
    <font>
      <b/>
      <sz val="12"/>
      <name val="Arial"/>
      <family val="2"/>
    </font>
    <font>
      <u val="single"/>
      <sz val="10"/>
      <name val="Arial"/>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i/>
      <sz val="10"/>
      <color indexed="8"/>
      <name val="Arial"/>
      <family val="2"/>
    </font>
    <font>
      <sz val="12"/>
      <color indexed="8"/>
      <name val="Arial"/>
      <family val="2"/>
    </font>
    <font>
      <b/>
      <sz val="12"/>
      <color indexed="8"/>
      <name val="Arial"/>
      <family val="2"/>
    </font>
    <font>
      <sz val="11"/>
      <color indexed="30"/>
      <name val="Calibri"/>
      <family val="2"/>
    </font>
    <font>
      <sz val="10"/>
      <color indexed="8"/>
      <name val="Calibri"/>
      <family val="2"/>
    </font>
    <font>
      <u val="single"/>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sz val="10"/>
      <color rgb="FF0070C0"/>
      <name val="Arial"/>
      <family val="2"/>
    </font>
    <font>
      <b/>
      <sz val="10"/>
      <color rgb="FF0070C0"/>
      <name val="Arial"/>
      <family val="2"/>
    </font>
    <font>
      <b/>
      <sz val="9"/>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
      <patternFill patternType="solid">
        <fgColor rgb="FF6666FF"/>
        <bgColor indexed="64"/>
      </patternFill>
    </fill>
    <fill>
      <patternFill patternType="solid">
        <fgColor indexed="41"/>
        <bgColor indexed="64"/>
      </patternFill>
    </fill>
    <fill>
      <patternFill patternType="solid">
        <fgColor indexed="42"/>
        <bgColor indexed="64"/>
      </patternFill>
    </fill>
    <fill>
      <patternFill patternType="solid">
        <fgColor rgb="FFCCFFFF"/>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ck">
        <color theme="9" tint="-0.24997000396251678"/>
      </bottom>
    </border>
    <border>
      <left style="thick">
        <color theme="9" tint="-0.24997000396251678"/>
      </left>
      <right style="thick">
        <color theme="9" tint="-0.24997000396251678"/>
      </right>
      <top style="thick">
        <color theme="9" tint="-0.24997000396251678"/>
      </top>
      <bottom style="thick">
        <color theme="9" tint="-0.24997000396251678"/>
      </bottom>
    </border>
    <border>
      <left/>
      <right/>
      <top/>
      <bottom style="thin">
        <color theme="9" tint="-0.24997000396251678"/>
      </bottom>
    </border>
    <border>
      <left style="thin">
        <color theme="9" tint="-0.24997000396251678"/>
      </left>
      <right style="thick">
        <color theme="9" tint="-0.24997000396251678"/>
      </right>
      <top style="thin">
        <color theme="9" tint="-0.24997000396251678"/>
      </top>
      <bottom style="thin">
        <color theme="9" tint="-0.24997000396251678"/>
      </bottom>
    </border>
    <border>
      <left/>
      <right style="thin">
        <color theme="9" tint="-0.24997000396251678"/>
      </right>
      <top style="thin">
        <color theme="9" tint="-0.24997000396251678"/>
      </top>
      <bottom style="thin">
        <color theme="9" tint="-0.24997000396251678"/>
      </bottom>
    </border>
    <border>
      <left style="thin">
        <color theme="9" tint="-0.24997000396251678"/>
      </left>
      <right style="thin">
        <color theme="9" tint="-0.24997000396251678"/>
      </right>
      <top style="thin">
        <color theme="9" tint="-0.24997000396251678"/>
      </top>
      <bottom style="thin">
        <color theme="9" tint="-0.24997000396251678"/>
      </bottom>
    </border>
    <border>
      <left/>
      <right style="thin">
        <color theme="9" tint="-0.24997000396251678"/>
      </right>
      <top style="thin">
        <color theme="9" tint="-0.24997000396251678"/>
      </top>
      <bottom style="thick">
        <color theme="9" tint="-0.24997000396251678"/>
      </bottom>
    </border>
    <border>
      <left style="thin">
        <color theme="9" tint="-0.24997000396251678"/>
      </left>
      <right style="thin">
        <color theme="9" tint="-0.24997000396251678"/>
      </right>
      <top style="thin">
        <color theme="9" tint="-0.24997000396251678"/>
      </top>
      <bottom style="thick">
        <color theme="9" tint="-0.24997000396251678"/>
      </bottom>
    </border>
    <border>
      <left style="thin">
        <color theme="9" tint="-0.24997000396251678"/>
      </left>
      <right style="thin">
        <color theme="9" tint="-0.24997000396251678"/>
      </right>
      <top/>
      <bottom style="thick">
        <color theme="9" tint="-0.24997000396251678"/>
      </bottom>
    </border>
    <border>
      <left/>
      <right style="thin">
        <color theme="9" tint="-0.24997000396251678"/>
      </right>
      <top style="thick">
        <color theme="9" tint="-0.24997000396251678"/>
      </top>
      <bottom style="thick">
        <color theme="9" tint="-0.24997000396251678"/>
      </bottom>
    </border>
    <border>
      <left style="thin">
        <color theme="9" tint="-0.24997000396251678"/>
      </left>
      <right/>
      <top/>
      <bottom style="thin">
        <color theme="9" tint="-0.24997000396251678"/>
      </bottom>
    </border>
    <border>
      <left/>
      <right/>
      <top style="thick">
        <color theme="9" tint="-0.24997000396251678"/>
      </top>
      <bottom style="thin">
        <color theme="9" tint="-0.24997000396251678"/>
      </bottom>
    </border>
    <border>
      <left/>
      <right style="thin">
        <color theme="9" tint="-0.24997000396251678"/>
      </right>
      <top style="thick">
        <color theme="9" tint="-0.24997000396251678"/>
      </top>
      <bottom style="thin">
        <color theme="9" tint="-0.24997000396251678"/>
      </bottom>
    </border>
    <border>
      <left style="thin">
        <color theme="9" tint="-0.24997000396251678"/>
      </left>
      <right style="thin">
        <color theme="9" tint="-0.24997000396251678"/>
      </right>
      <top style="thick">
        <color theme="9" tint="-0.24997000396251678"/>
      </top>
      <bottom style="thin">
        <color theme="9" tint="-0.24997000396251678"/>
      </bottom>
    </border>
    <border>
      <left/>
      <right/>
      <top style="thin">
        <color theme="9" tint="-0.24997000396251678"/>
      </top>
      <bottom style="thin">
        <color theme="9" tint="-0.24997000396251678"/>
      </bottom>
    </border>
    <border>
      <left/>
      <right style="thick">
        <color theme="9" tint="-0.24997000396251678"/>
      </right>
      <top style="thin">
        <color theme="9" tint="-0.24997000396251678"/>
      </top>
      <bottom style="thin">
        <color theme="9" tint="-0.24997000396251678"/>
      </bottom>
    </border>
    <border>
      <left/>
      <right style="thin">
        <color theme="9" tint="-0.24997000396251678"/>
      </right>
      <top style="thick">
        <color theme="9" tint="-0.24997000396251678"/>
      </top>
      <bottom/>
    </border>
    <border>
      <left/>
      <right style="thick">
        <color theme="9" tint="-0.24997000396251678"/>
      </right>
      <top/>
      <bottom/>
    </border>
    <border>
      <left/>
      <right style="thin">
        <color theme="9" tint="-0.24997000396251678"/>
      </right>
      <top/>
      <bottom/>
    </border>
    <border>
      <left/>
      <right style="thin">
        <color theme="9" tint="-0.24997000396251678"/>
      </right>
      <top/>
      <bottom style="thick">
        <color theme="9" tint="-0.24997000396251678"/>
      </bottom>
    </border>
    <border>
      <left/>
      <right style="thick">
        <color theme="9" tint="-0.24997000396251678"/>
      </right>
      <top style="thick">
        <color theme="9" tint="-0.24997000396251678"/>
      </top>
      <bottom style="thick">
        <color theme="9" tint="-0.24997000396251678"/>
      </bottom>
    </border>
    <border>
      <left style="thin">
        <color theme="9" tint="-0.24997000396251678"/>
      </left>
      <right/>
      <top style="thin">
        <color theme="9" tint="-0.24997000396251678"/>
      </top>
      <bottom style="thin">
        <color theme="9" tint="-0.24997000396251678"/>
      </bottom>
    </border>
    <border>
      <left style="thin">
        <color theme="9" tint="-0.24997000396251678"/>
      </left>
      <right/>
      <top style="thick">
        <color theme="9" tint="-0.24997000396251678"/>
      </top>
      <bottom style="thin">
        <color theme="9" tint="-0.24997000396251678"/>
      </bottom>
    </border>
    <border>
      <left style="thin">
        <color theme="9" tint="-0.24997000396251678"/>
      </left>
      <right style="thin">
        <color theme="9" tint="-0.24997000396251678"/>
      </right>
      <top/>
      <bottom style="thin">
        <color theme="9" tint="-0.24997000396251678"/>
      </bottom>
    </border>
    <border>
      <left style="thick">
        <color theme="9" tint="-0.24997000396251678"/>
      </left>
      <right style="thick">
        <color theme="9" tint="-0.24997000396251678"/>
      </right>
      <top/>
      <bottom style="thick">
        <color theme="9" tint="-0.24997000396251678"/>
      </bottom>
    </border>
    <border>
      <left/>
      <right/>
      <top style="thin">
        <color theme="9" tint="-0.24997000396251678"/>
      </top>
      <bottom/>
    </border>
    <border>
      <left style="thick">
        <color rgb="FF002060"/>
      </left>
      <right style="thick">
        <color theme="9" tint="-0.24997000396251678"/>
      </right>
      <top style="thick">
        <color rgb="FF002060"/>
      </top>
      <bottom style="thick">
        <color rgb="FF002060"/>
      </bottom>
    </border>
    <border>
      <left style="thick">
        <color theme="9" tint="-0.24997000396251678"/>
      </left>
      <right style="thick">
        <color theme="9" tint="-0.24997000396251678"/>
      </right>
      <top style="thick">
        <color rgb="FF002060"/>
      </top>
      <bottom style="thick">
        <color rgb="FF002060"/>
      </bottom>
    </border>
    <border>
      <left style="thick">
        <color theme="9" tint="-0.24997000396251678"/>
      </left>
      <right style="thick">
        <color rgb="FF002060"/>
      </right>
      <top style="thick">
        <color rgb="FF002060"/>
      </top>
      <bottom style="thick">
        <color rgb="FF002060"/>
      </bottom>
    </border>
    <border>
      <left style="thin">
        <color theme="9" tint="-0.24997000396251678"/>
      </left>
      <right style="thin">
        <color theme="9" tint="-0.24997000396251678"/>
      </right>
      <top style="thick">
        <color theme="9" tint="-0.24997000396251678"/>
      </top>
      <bottom style="thick">
        <color theme="9" tint="-0.24997000396251678"/>
      </bottom>
    </border>
    <border>
      <left/>
      <right style="thin">
        <color theme="9" tint="-0.24997000396251678"/>
      </right>
      <top style="thin">
        <color theme="9" tint="-0.24997000396251678"/>
      </top>
      <bottom/>
    </border>
    <border>
      <left style="thin">
        <color theme="9" tint="-0.24997000396251678"/>
      </left>
      <right style="thick">
        <color theme="9" tint="-0.24997000396251678"/>
      </right>
      <top style="thick">
        <color theme="9" tint="-0.24997000396251678"/>
      </top>
      <bottom style="thin">
        <color theme="9" tint="-0.24997000396251678"/>
      </bottom>
    </border>
    <border>
      <left/>
      <right style="thick">
        <color theme="9" tint="-0.24997000396251678"/>
      </right>
      <top style="thin">
        <color theme="9" tint="-0.24997000396251678"/>
      </top>
      <bottom/>
    </border>
    <border>
      <left/>
      <right style="thin">
        <color theme="9" tint="-0.24997000396251678"/>
      </right>
      <top/>
      <bottom style="thin">
        <color theme="9" tint="-0.24997000396251678"/>
      </bottom>
    </border>
    <border>
      <left style="thin">
        <color theme="9" tint="-0.24997000396251678"/>
      </left>
      <right style="thin">
        <color theme="9" tint="-0.24997000396251678"/>
      </right>
      <top style="thin">
        <color theme="9" tint="-0.24997000396251678"/>
      </top>
      <bottom/>
    </border>
    <border>
      <left style="thin">
        <color theme="9" tint="-0.24997000396251678"/>
      </left>
      <right style="thin">
        <color theme="9" tint="-0.24997000396251678"/>
      </right>
      <top/>
      <bottom/>
    </border>
    <border>
      <left style="thin">
        <color theme="9" tint="-0.24997000396251678"/>
      </left>
      <right/>
      <top/>
      <bottom/>
    </border>
    <border>
      <left style="thin">
        <color theme="9" tint="-0.24997000396251678"/>
      </left>
      <right style="thin">
        <color theme="9" tint="-0.24997000396251678"/>
      </right>
      <top style="thick">
        <color theme="9" tint="-0.24997000396251678"/>
      </top>
      <bottom/>
    </border>
    <border>
      <left style="thin">
        <color theme="9" tint="-0.24997000396251678"/>
      </left>
      <right style="thick">
        <color theme="9" tint="-0.24997000396251678"/>
      </right>
      <top style="thin">
        <color theme="9" tint="-0.24997000396251678"/>
      </top>
      <bottom style="thick">
        <color theme="9" tint="-0.24997000396251678"/>
      </bottom>
    </border>
    <border>
      <left style="thin">
        <color theme="9" tint="-0.24997000396251678"/>
      </left>
      <right style="thick">
        <color theme="9" tint="-0.24997000396251678"/>
      </right>
      <top style="thick">
        <color theme="9" tint="-0.24997000396251678"/>
      </top>
      <bottom style="thick">
        <color theme="9" tint="-0.24997000396251678"/>
      </bottom>
    </border>
    <border>
      <left style="thick">
        <color theme="9" tint="-0.24997000396251678"/>
      </left>
      <right style="thin">
        <color theme="9" tint="-0.24997000396251678"/>
      </right>
      <top style="thick">
        <color theme="9" tint="-0.24997000396251678"/>
      </top>
      <bottom style="thin">
        <color theme="9" tint="-0.24997000396251678"/>
      </bottom>
    </border>
    <border>
      <left/>
      <right style="thick">
        <color theme="9" tint="-0.24997000396251678"/>
      </right>
      <top style="thin">
        <color theme="9" tint="-0.24997000396251678"/>
      </top>
      <bottom style="thick">
        <color theme="9" tint="-0.24997000396251678"/>
      </bottom>
    </border>
    <border>
      <left/>
      <right style="thick">
        <color rgb="FF004EEA"/>
      </right>
      <top style="thick">
        <color rgb="FF004EEA"/>
      </top>
      <bottom style="thick">
        <color rgb="FF004EEA"/>
      </bottom>
    </border>
    <border>
      <left style="thick">
        <color rgb="FF004EEA"/>
      </left>
      <right/>
      <top style="thick">
        <color rgb="FF004EEA"/>
      </top>
      <bottom style="thick">
        <color rgb="FF004EEA"/>
      </bottom>
    </border>
    <border>
      <left/>
      <right/>
      <top style="thick">
        <color rgb="FF004EEA"/>
      </top>
      <bottom style="thick">
        <color rgb="FF004EEA"/>
      </bottom>
    </border>
    <border>
      <left style="thin"/>
      <right style="thin"/>
      <top style="thin"/>
      <bottom style="thin"/>
    </border>
    <border>
      <left style="thin"/>
      <right style="thin"/>
      <top/>
      <bottom style="thin"/>
    </border>
    <border>
      <left style="thin"/>
      <right style="thin">
        <color theme="9" tint="-0.24997000396251678"/>
      </right>
      <top style="thin">
        <color theme="9" tint="-0.24997000396251678"/>
      </top>
      <bottom style="thin">
        <color theme="9" tint="-0.24997000396251678"/>
      </bottom>
    </border>
    <border>
      <left style="thin"/>
      <right style="thick">
        <color theme="9" tint="-0.24997000396251678"/>
      </right>
      <top style="thin">
        <color theme="9" tint="-0.24997000396251678"/>
      </top>
      <bottom style="thin">
        <color theme="9" tint="-0.24997000396251678"/>
      </bottom>
    </border>
    <border>
      <left style="thick">
        <color rgb="FF002060"/>
      </left>
      <right style="thick">
        <color rgb="FF002060"/>
      </right>
      <top style="thick">
        <color rgb="FF002060"/>
      </top>
      <bottom style="thick">
        <color rgb="FF00206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8" fillId="0" borderId="0" applyFont="0" applyFill="0" applyBorder="0" applyAlignment="0" applyProtection="0"/>
    <xf numFmtId="0" fontId="49" fillId="31" borderId="0" applyNumberFormat="0" applyBorder="0" applyAlignment="0" applyProtection="0"/>
    <xf numFmtId="0" fontId="8" fillId="0" borderId="0">
      <alignment/>
      <protection/>
    </xf>
    <xf numFmtId="0" fontId="0"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226">
    <xf numFmtId="0" fontId="0" fillId="0" borderId="0" xfId="0" applyAlignment="1">
      <alignment/>
    </xf>
    <xf numFmtId="0" fontId="0" fillId="0" borderId="0" xfId="0" applyFill="1" applyBorder="1" applyAlignment="1">
      <alignment/>
    </xf>
    <xf numFmtId="0" fontId="0" fillId="0" borderId="0" xfId="0" applyFont="1" applyAlignment="1">
      <alignment/>
    </xf>
    <xf numFmtId="10" fontId="0" fillId="0" borderId="0" xfId="53" applyNumberFormat="1" applyFont="1" applyAlignment="1">
      <alignment/>
    </xf>
    <xf numFmtId="164" fontId="0" fillId="0" borderId="0" xfId="0" applyNumberFormat="1" applyAlignment="1">
      <alignment/>
    </xf>
    <xf numFmtId="164" fontId="58" fillId="0" borderId="0" xfId="0" applyNumberFormat="1" applyFont="1" applyAlignment="1">
      <alignment/>
    </xf>
    <xf numFmtId="164" fontId="0" fillId="0" borderId="0" xfId="0" applyNumberFormat="1" applyFont="1" applyAlignment="1">
      <alignment/>
    </xf>
    <xf numFmtId="0" fontId="0" fillId="0" borderId="10" xfId="0" applyBorder="1" applyAlignment="1">
      <alignment/>
    </xf>
    <xf numFmtId="0" fontId="59" fillId="0" borderId="0" xfId="0" applyFont="1" applyAlignment="1">
      <alignment/>
    </xf>
    <xf numFmtId="0" fontId="0" fillId="0" borderId="0" xfId="0" applyFont="1" applyAlignment="1" quotePrefix="1">
      <alignment/>
    </xf>
    <xf numFmtId="8" fontId="0" fillId="0" borderId="0" xfId="0" applyNumberFormat="1" applyAlignment="1">
      <alignment/>
    </xf>
    <xf numFmtId="0" fontId="60" fillId="0" borderId="0" xfId="0" applyFont="1" applyAlignment="1">
      <alignment/>
    </xf>
    <xf numFmtId="0" fontId="0" fillId="0" borderId="0" xfId="0" applyNumberFormat="1" applyAlignment="1">
      <alignment/>
    </xf>
    <xf numFmtId="0" fontId="0" fillId="0" borderId="0" xfId="0" applyBorder="1" applyAlignment="1">
      <alignment/>
    </xf>
    <xf numFmtId="164" fontId="0" fillId="0" borderId="0" xfId="0" applyNumberFormat="1" applyBorder="1" applyAlignment="1">
      <alignment/>
    </xf>
    <xf numFmtId="164" fontId="0" fillId="0" borderId="0" xfId="0" applyNumberFormat="1" applyFill="1" applyBorder="1" applyAlignment="1">
      <alignment/>
    </xf>
    <xf numFmtId="164" fontId="0" fillId="0" borderId="0" xfId="0" applyNumberFormat="1" applyFont="1" applyBorder="1" applyAlignment="1">
      <alignment/>
    </xf>
    <xf numFmtId="164" fontId="0" fillId="0" borderId="11" xfId="0" applyNumberFormat="1" applyBorder="1" applyAlignment="1">
      <alignment/>
    </xf>
    <xf numFmtId="0" fontId="0" fillId="0" borderId="0" xfId="0" applyFont="1" applyAlignment="1" quotePrefix="1">
      <alignment horizontal="right"/>
    </xf>
    <xf numFmtId="10" fontId="0" fillId="0" borderId="0" xfId="53" applyNumberFormat="1"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2" xfId="0" applyBorder="1" applyAlignment="1">
      <alignment/>
    </xf>
    <xf numFmtId="164" fontId="0" fillId="0" borderId="12" xfId="0" applyNumberFormat="1" applyFont="1" applyBorder="1" applyAlignment="1">
      <alignment/>
    </xf>
    <xf numFmtId="164" fontId="0" fillId="33" borderId="11" xfId="0" applyNumberFormat="1" applyFont="1" applyFill="1" applyBorder="1" applyAlignment="1">
      <alignment/>
    </xf>
    <xf numFmtId="164" fontId="0" fillId="33" borderId="11" xfId="0" applyNumberFormat="1" applyFill="1" applyBorder="1" applyAlignment="1">
      <alignment/>
    </xf>
    <xf numFmtId="0" fontId="0" fillId="0" borderId="13" xfId="0" applyFont="1" applyBorder="1" applyAlignment="1">
      <alignment/>
    </xf>
    <xf numFmtId="10" fontId="0" fillId="0" borderId="14" xfId="53" applyNumberFormat="1"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Border="1" applyAlignment="1">
      <alignment/>
    </xf>
    <xf numFmtId="0" fontId="0" fillId="0" borderId="18" xfId="0" applyBorder="1" applyAlignment="1">
      <alignment/>
    </xf>
    <xf numFmtId="164" fontId="0" fillId="0" borderId="19" xfId="0" applyNumberFormat="1" applyBorder="1" applyAlignment="1">
      <alignment/>
    </xf>
    <xf numFmtId="0" fontId="0" fillId="0" borderId="20" xfId="0" applyBorder="1" applyAlignment="1">
      <alignment/>
    </xf>
    <xf numFmtId="0" fontId="0" fillId="0" borderId="21" xfId="0" applyFont="1" applyBorder="1" applyAlignment="1">
      <alignment/>
    </xf>
    <xf numFmtId="164" fontId="0" fillId="0" borderId="21" xfId="0" applyNumberFormat="1" applyBorder="1" applyAlignment="1">
      <alignment/>
    </xf>
    <xf numFmtId="164" fontId="0" fillId="0" borderId="22" xfId="0" applyNumberFormat="1" applyBorder="1" applyAlignment="1">
      <alignment/>
    </xf>
    <xf numFmtId="164" fontId="0" fillId="0" borderId="23" xfId="0" applyNumberFormat="1" applyBorder="1" applyAlignment="1">
      <alignment/>
    </xf>
    <xf numFmtId="0" fontId="0" fillId="0" borderId="24" xfId="0" applyFont="1" applyBorder="1" applyAlignment="1">
      <alignment/>
    </xf>
    <xf numFmtId="164" fontId="0" fillId="0" borderId="25" xfId="0" applyNumberFormat="1" applyFont="1" applyBorder="1" applyAlignment="1">
      <alignment/>
    </xf>
    <xf numFmtId="0" fontId="0" fillId="0" borderId="24" xfId="0" applyBorder="1" applyAlignment="1">
      <alignment/>
    </xf>
    <xf numFmtId="0" fontId="0" fillId="0" borderId="25" xfId="0" applyBorder="1" applyAlignment="1">
      <alignment/>
    </xf>
    <xf numFmtId="164" fontId="0" fillId="0" borderId="14" xfId="0" applyNumberFormat="1" applyBorder="1" applyAlignment="1">
      <alignment/>
    </xf>
    <xf numFmtId="0" fontId="0" fillId="0" borderId="14" xfId="0" applyBorder="1" applyAlignment="1">
      <alignment/>
    </xf>
    <xf numFmtId="0" fontId="0" fillId="0" borderId="14" xfId="0" applyFont="1" applyBorder="1" applyAlignment="1">
      <alignment/>
    </xf>
    <xf numFmtId="0" fontId="0" fillId="0" borderId="22" xfId="0" applyFont="1" applyBorder="1" applyAlignment="1">
      <alignment/>
    </xf>
    <xf numFmtId="164" fontId="0" fillId="0" borderId="26" xfId="0" applyNumberFormat="1" applyBorder="1" applyAlignment="1">
      <alignment/>
    </xf>
    <xf numFmtId="0" fontId="0" fillId="0" borderId="27" xfId="0" applyBorder="1" applyAlignment="1">
      <alignment/>
    </xf>
    <xf numFmtId="164" fontId="0" fillId="0" borderId="15" xfId="0" applyNumberFormat="1" applyFont="1" applyBorder="1" applyAlignment="1">
      <alignment/>
    </xf>
    <xf numFmtId="0" fontId="0" fillId="0" borderId="15" xfId="0" applyBorder="1" applyAlignment="1">
      <alignment/>
    </xf>
    <xf numFmtId="0" fontId="0" fillId="0" borderId="28" xfId="0" applyFont="1" applyFill="1" applyBorder="1" applyAlignment="1">
      <alignment/>
    </xf>
    <xf numFmtId="0" fontId="0" fillId="0" borderId="14" xfId="0" applyFont="1" applyFill="1" applyBorder="1" applyAlignment="1">
      <alignment/>
    </xf>
    <xf numFmtId="0" fontId="0" fillId="0" borderId="0" xfId="0" applyAlignment="1">
      <alignment horizontal="left"/>
    </xf>
    <xf numFmtId="164" fontId="0" fillId="0" borderId="29" xfId="0" applyNumberFormat="1" applyBorder="1" applyAlignment="1">
      <alignment/>
    </xf>
    <xf numFmtId="0" fontId="0" fillId="0" borderId="15" xfId="0" applyFill="1" applyBorder="1" applyAlignment="1">
      <alignment/>
    </xf>
    <xf numFmtId="0" fontId="0" fillId="0" borderId="0" xfId="0" applyFont="1" applyFill="1" applyBorder="1" applyAlignment="1">
      <alignment/>
    </xf>
    <xf numFmtId="0" fontId="0" fillId="0" borderId="15" xfId="0" applyFont="1" applyFill="1" applyBorder="1" applyAlignment="1">
      <alignment/>
    </xf>
    <xf numFmtId="8" fontId="0" fillId="0" borderId="15" xfId="0" applyNumberFormat="1" applyFill="1" applyBorder="1" applyAlignment="1">
      <alignment/>
    </xf>
    <xf numFmtId="164" fontId="0" fillId="0" borderId="15" xfId="0" applyNumberFormat="1" applyFill="1" applyBorder="1" applyAlignment="1">
      <alignment/>
    </xf>
    <xf numFmtId="164" fontId="0" fillId="0" borderId="24" xfId="0" applyNumberFormat="1" applyFont="1" applyBorder="1" applyAlignment="1">
      <alignment/>
    </xf>
    <xf numFmtId="164" fontId="0" fillId="33" borderId="30" xfId="0" applyNumberFormat="1" applyFont="1" applyFill="1" applyBorder="1" applyAlignment="1">
      <alignment/>
    </xf>
    <xf numFmtId="0" fontId="0" fillId="0" borderId="31" xfId="0" applyFont="1" applyFill="1" applyBorder="1" applyAlignment="1">
      <alignment/>
    </xf>
    <xf numFmtId="164" fontId="0" fillId="0" borderId="31" xfId="0" applyNumberFormat="1" applyFont="1" applyBorder="1" applyAlignment="1">
      <alignment/>
    </xf>
    <xf numFmtId="0" fontId="0" fillId="0" borderId="31" xfId="0" applyBorder="1" applyAlignment="1">
      <alignment/>
    </xf>
    <xf numFmtId="164" fontId="0" fillId="0" borderId="32" xfId="0" applyNumberFormat="1" applyBorder="1" applyAlignment="1">
      <alignment/>
    </xf>
    <xf numFmtId="164" fontId="0" fillId="0" borderId="15" xfId="0" applyNumberFormat="1" applyBorder="1" applyAlignment="1">
      <alignment/>
    </xf>
    <xf numFmtId="8" fontId="0" fillId="0" borderId="14" xfId="0" applyNumberFormat="1" applyFill="1" applyBorder="1" applyAlignment="1">
      <alignment/>
    </xf>
    <xf numFmtId="164" fontId="0" fillId="0" borderId="14" xfId="0" applyNumberFormat="1" applyFill="1" applyBorder="1" applyAlignment="1">
      <alignment/>
    </xf>
    <xf numFmtId="0" fontId="0" fillId="0" borderId="33" xfId="0" applyFill="1" applyBorder="1" applyAlignment="1">
      <alignment/>
    </xf>
    <xf numFmtId="8" fontId="0" fillId="0" borderId="15" xfId="0" applyNumberFormat="1" applyBorder="1" applyAlignment="1">
      <alignment/>
    </xf>
    <xf numFmtId="164" fontId="0" fillId="0" borderId="33" xfId="0" applyNumberFormat="1" applyBorder="1" applyAlignment="1">
      <alignment/>
    </xf>
    <xf numFmtId="0" fontId="0" fillId="0" borderId="17" xfId="0" applyFill="1" applyBorder="1" applyAlignment="1">
      <alignment/>
    </xf>
    <xf numFmtId="8" fontId="0" fillId="0" borderId="20" xfId="0" applyNumberFormat="1" applyFill="1" applyBorder="1" applyAlignment="1">
      <alignment/>
    </xf>
    <xf numFmtId="164" fontId="0" fillId="0" borderId="33" xfId="0" applyNumberFormat="1" applyFill="1" applyBorder="1" applyAlignment="1">
      <alignment/>
    </xf>
    <xf numFmtId="164" fontId="0" fillId="0" borderId="33" xfId="0" applyNumberFormat="1" applyFont="1" applyFill="1" applyBorder="1" applyAlignment="1">
      <alignment/>
    </xf>
    <xf numFmtId="164" fontId="0" fillId="0" borderId="15" xfId="0" applyNumberFormat="1" applyFont="1" applyFill="1" applyBorder="1" applyAlignment="1">
      <alignment/>
    </xf>
    <xf numFmtId="8" fontId="0" fillId="0" borderId="13" xfId="0" applyNumberFormat="1" applyFill="1" applyBorder="1" applyAlignment="1">
      <alignment/>
    </xf>
    <xf numFmtId="164" fontId="0" fillId="0" borderId="13" xfId="0" applyNumberFormat="1" applyFill="1" applyBorder="1" applyAlignment="1">
      <alignment/>
    </xf>
    <xf numFmtId="164" fontId="0" fillId="0" borderId="34" xfId="0" applyNumberFormat="1" applyBorder="1" applyAlignment="1">
      <alignment/>
    </xf>
    <xf numFmtId="0" fontId="0" fillId="0" borderId="17" xfId="0" applyFont="1" applyFill="1" applyBorder="1" applyAlignment="1">
      <alignment/>
    </xf>
    <xf numFmtId="164" fontId="0" fillId="0" borderId="20" xfId="0" applyNumberFormat="1" applyFill="1" applyBorder="1" applyAlignment="1">
      <alignment/>
    </xf>
    <xf numFmtId="164" fontId="0" fillId="0" borderId="20" xfId="0" applyNumberFormat="1" applyFont="1" applyFill="1" applyBorder="1" applyAlignment="1">
      <alignment/>
    </xf>
    <xf numFmtId="0" fontId="0" fillId="0" borderId="20" xfId="0" applyFill="1" applyBorder="1" applyAlignment="1">
      <alignment/>
    </xf>
    <xf numFmtId="0" fontId="0" fillId="0" borderId="31" xfId="0" applyFill="1" applyBorder="1" applyAlignment="1">
      <alignment/>
    </xf>
    <xf numFmtId="8" fontId="0" fillId="0" borderId="12" xfId="0" applyNumberFormat="1" applyFill="1" applyBorder="1" applyAlignment="1">
      <alignment/>
    </xf>
    <xf numFmtId="8" fontId="0" fillId="0" borderId="25" xfId="0" applyNumberFormat="1" applyFill="1" applyBorder="1" applyAlignment="1">
      <alignment/>
    </xf>
    <xf numFmtId="164" fontId="0" fillId="0" borderId="25" xfId="0" applyNumberFormat="1" applyFill="1" applyBorder="1" applyAlignment="1">
      <alignment/>
    </xf>
    <xf numFmtId="164" fontId="0" fillId="0" borderId="11" xfId="0" applyNumberFormat="1" applyFont="1" applyFill="1" applyBorder="1" applyAlignment="1">
      <alignment/>
    </xf>
    <xf numFmtId="164" fontId="0" fillId="0" borderId="31" xfId="0" applyNumberFormat="1" applyFont="1" applyBorder="1" applyAlignment="1" quotePrefix="1">
      <alignment/>
    </xf>
    <xf numFmtId="0" fontId="0" fillId="0" borderId="31" xfId="0" applyFont="1" applyBorder="1" applyAlignment="1">
      <alignment/>
    </xf>
    <xf numFmtId="0" fontId="0" fillId="0" borderId="31" xfId="0" applyFont="1" applyBorder="1" applyAlignment="1" quotePrefix="1">
      <alignment/>
    </xf>
    <xf numFmtId="0" fontId="0" fillId="0" borderId="24" xfId="0" applyFont="1" applyBorder="1" applyAlignment="1" quotePrefix="1">
      <alignment/>
    </xf>
    <xf numFmtId="0" fontId="0" fillId="0" borderId="0" xfId="0" applyFont="1" applyBorder="1" applyAlignment="1" quotePrefix="1">
      <alignment/>
    </xf>
    <xf numFmtId="0" fontId="0" fillId="0" borderId="35" xfId="0" applyBorder="1" applyAlignment="1">
      <alignment/>
    </xf>
    <xf numFmtId="164" fontId="0" fillId="33" borderId="34" xfId="0" applyNumberFormat="1" applyFill="1" applyBorder="1" applyAlignment="1">
      <alignment/>
    </xf>
    <xf numFmtId="164" fontId="0" fillId="0" borderId="0" xfId="0" applyNumberFormat="1" applyFont="1" applyFill="1" applyBorder="1" applyAlignment="1">
      <alignment/>
    </xf>
    <xf numFmtId="0" fontId="59" fillId="0" borderId="36" xfId="0" applyFont="1" applyBorder="1" applyAlignment="1">
      <alignment/>
    </xf>
    <xf numFmtId="0" fontId="0" fillId="0" borderId="37" xfId="0" applyBorder="1" applyAlignment="1">
      <alignment/>
    </xf>
    <xf numFmtId="0" fontId="0" fillId="0" borderId="38" xfId="0" applyBorder="1" applyAlignment="1">
      <alignment/>
    </xf>
    <xf numFmtId="0" fontId="0" fillId="0" borderId="25" xfId="0" applyFont="1" applyBorder="1" applyAlignment="1">
      <alignment/>
    </xf>
    <xf numFmtId="0" fontId="0" fillId="0" borderId="13" xfId="0" applyFont="1" applyFill="1" applyBorder="1" applyAlignment="1">
      <alignment/>
    </xf>
    <xf numFmtId="164" fontId="0" fillId="0" borderId="14" xfId="0" applyNumberFormat="1" applyFont="1" applyBorder="1" applyAlignment="1">
      <alignment/>
    </xf>
    <xf numFmtId="164" fontId="0" fillId="0" borderId="39" xfId="0" applyNumberFormat="1" applyBorder="1" applyAlignment="1">
      <alignment/>
    </xf>
    <xf numFmtId="164" fontId="0" fillId="0" borderId="14" xfId="0" applyNumberFormat="1" applyFont="1" applyFill="1" applyBorder="1" applyAlignment="1">
      <alignment/>
    </xf>
    <xf numFmtId="164" fontId="0" fillId="0" borderId="25" xfId="0" applyNumberFormat="1" applyFont="1" applyFill="1" applyBorder="1" applyAlignment="1">
      <alignment/>
    </xf>
    <xf numFmtId="0" fontId="0" fillId="0" borderId="40" xfId="0" applyBorder="1" applyAlignment="1">
      <alignment/>
    </xf>
    <xf numFmtId="164" fontId="0" fillId="0" borderId="41" xfId="0" applyNumberFormat="1" applyBorder="1" applyAlignment="1">
      <alignment/>
    </xf>
    <xf numFmtId="164" fontId="0" fillId="0" borderId="14" xfId="0" applyNumberFormat="1" applyFont="1" applyBorder="1" applyAlignment="1" quotePrefix="1">
      <alignment/>
    </xf>
    <xf numFmtId="0" fontId="0" fillId="0" borderId="14" xfId="0" applyFont="1" applyBorder="1" applyAlignment="1" quotePrefix="1">
      <alignment/>
    </xf>
    <xf numFmtId="0" fontId="0" fillId="0" borderId="28" xfId="0" applyFont="1" applyFill="1" applyBorder="1" applyAlignment="1" quotePrefix="1">
      <alignment/>
    </xf>
    <xf numFmtId="0" fontId="0" fillId="0" borderId="0" xfId="0" applyFont="1" applyFill="1" applyBorder="1" applyAlignment="1" quotePrefix="1">
      <alignment/>
    </xf>
    <xf numFmtId="8" fontId="0" fillId="33" borderId="34" xfId="0" applyNumberFormat="1" applyFill="1" applyBorder="1" applyAlignment="1">
      <alignment/>
    </xf>
    <xf numFmtId="164" fontId="0" fillId="0" borderId="31" xfId="0" applyNumberFormat="1" applyFont="1" applyFill="1" applyBorder="1" applyAlignment="1">
      <alignment/>
    </xf>
    <xf numFmtId="164" fontId="0" fillId="0" borderId="24" xfId="0" applyNumberFormat="1" applyFont="1" applyFill="1" applyBorder="1" applyAlignment="1">
      <alignment/>
    </xf>
    <xf numFmtId="164" fontId="0" fillId="33" borderId="34" xfId="0" applyNumberFormat="1" applyFont="1" applyFill="1" applyBorder="1" applyAlignment="1">
      <alignment/>
    </xf>
    <xf numFmtId="8" fontId="0" fillId="0" borderId="0" xfId="0" applyNumberFormat="1" applyFill="1" applyBorder="1" applyAlignment="1">
      <alignment/>
    </xf>
    <xf numFmtId="164" fontId="0" fillId="0" borderId="13" xfId="0" applyNumberFormat="1" applyFont="1" applyBorder="1" applyAlignment="1">
      <alignment/>
    </xf>
    <xf numFmtId="0" fontId="0" fillId="0" borderId="13" xfId="0" applyBorder="1" applyAlignment="1">
      <alignment/>
    </xf>
    <xf numFmtId="0" fontId="0" fillId="0" borderId="42" xfId="0" applyBorder="1" applyAlignment="1">
      <alignment/>
    </xf>
    <xf numFmtId="164" fontId="0" fillId="0" borderId="39" xfId="0" applyNumberFormat="1" applyFill="1" applyBorder="1" applyAlignment="1">
      <alignment/>
    </xf>
    <xf numFmtId="164" fontId="0" fillId="0" borderId="31" xfId="0" applyNumberFormat="1" applyFill="1" applyBorder="1" applyAlignment="1">
      <alignment/>
    </xf>
    <xf numFmtId="8" fontId="0" fillId="0" borderId="23" xfId="0" applyNumberFormat="1" applyFill="1" applyBorder="1" applyAlignment="1">
      <alignment/>
    </xf>
    <xf numFmtId="164" fontId="0" fillId="0" borderId="43" xfId="0" applyNumberFormat="1" applyBorder="1" applyAlignment="1">
      <alignment/>
    </xf>
    <xf numFmtId="0" fontId="0" fillId="0" borderId="44" xfId="0" applyFill="1" applyBorder="1" applyAlignment="1">
      <alignment/>
    </xf>
    <xf numFmtId="8" fontId="0" fillId="0" borderId="43" xfId="0" applyNumberFormat="1" applyFill="1" applyBorder="1" applyAlignment="1">
      <alignment/>
    </xf>
    <xf numFmtId="0" fontId="0" fillId="0" borderId="33" xfId="0" applyBorder="1" applyAlignment="1">
      <alignment/>
    </xf>
    <xf numFmtId="164" fontId="0" fillId="0" borderId="45" xfId="0" applyNumberFormat="1" applyBorder="1" applyAlignment="1">
      <alignment/>
    </xf>
    <xf numFmtId="164" fontId="0" fillId="33" borderId="30" xfId="0" applyNumberFormat="1" applyFill="1" applyBorder="1" applyAlignment="1">
      <alignment/>
    </xf>
    <xf numFmtId="164" fontId="0" fillId="0" borderId="44" xfId="0" applyNumberFormat="1" applyFill="1" applyBorder="1" applyAlignment="1">
      <alignment/>
    </xf>
    <xf numFmtId="0" fontId="0" fillId="0" borderId="43" xfId="0" applyFont="1" applyBorder="1" applyAlignment="1">
      <alignment/>
    </xf>
    <xf numFmtId="8" fontId="0" fillId="0" borderId="0" xfId="0" applyNumberFormat="1" applyBorder="1" applyAlignment="1">
      <alignment/>
    </xf>
    <xf numFmtId="0" fontId="0" fillId="0" borderId="46" xfId="0" applyBorder="1" applyAlignment="1">
      <alignment/>
    </xf>
    <xf numFmtId="10" fontId="0" fillId="0" borderId="15" xfId="53" applyNumberFormat="1" applyFont="1" applyBorder="1" applyAlignment="1">
      <alignment/>
    </xf>
    <xf numFmtId="0" fontId="0" fillId="0" borderId="17" xfId="0" applyFont="1" applyBorder="1" applyAlignment="1">
      <alignment/>
    </xf>
    <xf numFmtId="164" fontId="2" fillId="33" borderId="30" xfId="0" applyNumberFormat="1" applyFont="1" applyFill="1" applyBorder="1" applyAlignment="1">
      <alignment/>
    </xf>
    <xf numFmtId="1" fontId="0" fillId="0" borderId="14" xfId="53" applyNumberFormat="1" applyFont="1" applyBorder="1" applyAlignment="1">
      <alignment/>
    </xf>
    <xf numFmtId="164" fontId="0" fillId="0" borderId="47" xfId="0" applyNumberFormat="1" applyBorder="1" applyAlignment="1">
      <alignment/>
    </xf>
    <xf numFmtId="164" fontId="58" fillId="0" borderId="0" xfId="0" applyNumberFormat="1" applyFont="1" applyBorder="1" applyAlignment="1">
      <alignment/>
    </xf>
    <xf numFmtId="165" fontId="0" fillId="0" borderId="23" xfId="0" applyNumberFormat="1" applyBorder="1" applyAlignment="1">
      <alignment/>
    </xf>
    <xf numFmtId="164" fontId="2" fillId="0" borderId="14" xfId="0" applyNumberFormat="1" applyFont="1" applyFill="1" applyBorder="1" applyAlignment="1">
      <alignment/>
    </xf>
    <xf numFmtId="165" fontId="0" fillId="0" borderId="47" xfId="0" applyNumberFormat="1" applyBorder="1" applyAlignment="1">
      <alignment/>
    </xf>
    <xf numFmtId="164" fontId="2" fillId="0" borderId="15" xfId="0" applyNumberFormat="1" applyFont="1" applyFill="1" applyBorder="1" applyAlignment="1">
      <alignment/>
    </xf>
    <xf numFmtId="10" fontId="0" fillId="0" borderId="14" xfId="53" applyNumberFormat="1" applyFont="1" applyFill="1" applyBorder="1" applyAlignment="1">
      <alignment/>
    </xf>
    <xf numFmtId="9" fontId="0" fillId="0" borderId="14" xfId="53" applyNumberFormat="1" applyFont="1" applyFill="1" applyBorder="1" applyAlignment="1">
      <alignment/>
    </xf>
    <xf numFmtId="164" fontId="0" fillId="0" borderId="23" xfId="0" applyNumberFormat="1" applyFont="1" applyBorder="1" applyAlignment="1">
      <alignment/>
    </xf>
    <xf numFmtId="0" fontId="0" fillId="0" borderId="48" xfId="0" applyFont="1" applyBorder="1" applyAlignment="1">
      <alignment/>
    </xf>
    <xf numFmtId="166" fontId="0" fillId="33" borderId="11" xfId="0" applyNumberFormat="1" applyFont="1" applyFill="1" applyBorder="1" applyAlignment="1">
      <alignment/>
    </xf>
    <xf numFmtId="0" fontId="0" fillId="0" borderId="0" xfId="0" applyBorder="1" applyAlignment="1">
      <alignment horizontal="left"/>
    </xf>
    <xf numFmtId="167" fontId="0" fillId="33" borderId="11" xfId="53" applyNumberFormat="1" applyFont="1" applyFill="1" applyBorder="1" applyAlignment="1">
      <alignment/>
    </xf>
    <xf numFmtId="164" fontId="0" fillId="0" borderId="43" xfId="0" applyNumberFormat="1" applyFont="1" applyBorder="1" applyAlignment="1">
      <alignment/>
    </xf>
    <xf numFmtId="164" fontId="0" fillId="0" borderId="49" xfId="0" applyNumberFormat="1" applyBorder="1" applyAlignment="1">
      <alignment/>
    </xf>
    <xf numFmtId="0" fontId="0" fillId="0" borderId="50" xfId="0" applyBorder="1" applyAlignment="1">
      <alignment/>
    </xf>
    <xf numFmtId="10" fontId="0" fillId="33" borderId="11" xfId="53" applyNumberFormat="1" applyFont="1" applyFill="1" applyBorder="1" applyAlignment="1">
      <alignment/>
    </xf>
    <xf numFmtId="10" fontId="0" fillId="0" borderId="15" xfId="53" applyNumberFormat="1" applyFont="1" applyFill="1" applyBorder="1" applyAlignment="1">
      <alignment/>
    </xf>
    <xf numFmtId="165" fontId="0" fillId="33" borderId="11" xfId="0" applyNumberFormat="1" applyFont="1" applyFill="1" applyBorder="1" applyAlignment="1">
      <alignment/>
    </xf>
    <xf numFmtId="1" fontId="0" fillId="0" borderId="17" xfId="0" applyNumberFormat="1" applyFont="1" applyFill="1" applyBorder="1" applyAlignment="1">
      <alignment/>
    </xf>
    <xf numFmtId="0" fontId="0" fillId="0" borderId="51" xfId="0" applyFont="1" applyBorder="1" applyAlignment="1">
      <alignment/>
    </xf>
    <xf numFmtId="0" fontId="0" fillId="0" borderId="0" xfId="0" applyFont="1" applyBorder="1" applyAlignment="1">
      <alignment horizontal="left"/>
    </xf>
    <xf numFmtId="164" fontId="0" fillId="0" borderId="43" xfId="0" applyNumberFormat="1" applyFont="1" applyFill="1" applyBorder="1" applyAlignment="1">
      <alignment/>
    </xf>
    <xf numFmtId="0" fontId="0" fillId="0" borderId="52" xfId="0" applyBorder="1" applyAlignment="1">
      <alignment/>
    </xf>
    <xf numFmtId="0" fontId="59" fillId="0" borderId="53" xfId="0" applyFont="1" applyBorder="1" applyAlignment="1">
      <alignment/>
    </xf>
    <xf numFmtId="0" fontId="0" fillId="0" borderId="54" xfId="0" applyBorder="1" applyAlignment="1">
      <alignment/>
    </xf>
    <xf numFmtId="0" fontId="9" fillId="34" borderId="0" xfId="51" applyFont="1" applyFill="1">
      <alignment/>
      <protection/>
    </xf>
    <xf numFmtId="0" fontId="10" fillId="34" borderId="0" xfId="51" applyFont="1" applyFill="1">
      <alignment/>
      <protection/>
    </xf>
    <xf numFmtId="0" fontId="11" fillId="34" borderId="0" xfId="51" applyFont="1" applyFill="1">
      <alignment/>
      <protection/>
    </xf>
    <xf numFmtId="0" fontId="61" fillId="35" borderId="55" xfId="51" applyFont="1" applyFill="1" applyBorder="1" applyAlignment="1">
      <alignment horizontal="right"/>
      <protection/>
    </xf>
    <xf numFmtId="0" fontId="10" fillId="0" borderId="0" xfId="51" applyFont="1" applyFill="1">
      <alignment/>
      <protection/>
    </xf>
    <xf numFmtId="169" fontId="10" fillId="34" borderId="0" xfId="51" applyNumberFormat="1" applyFont="1" applyFill="1">
      <alignment/>
      <protection/>
    </xf>
    <xf numFmtId="0" fontId="13" fillId="0" borderId="0" xfId="50" applyFont="1" applyAlignment="1">
      <alignment horizontal="center"/>
      <protection/>
    </xf>
    <xf numFmtId="168" fontId="10" fillId="34" borderId="0" xfId="51" applyNumberFormat="1" applyFont="1" applyFill="1">
      <alignment/>
      <protection/>
    </xf>
    <xf numFmtId="0" fontId="14" fillId="34" borderId="0" xfId="49" applyFont="1" applyFill="1">
      <alignment/>
      <protection/>
    </xf>
    <xf numFmtId="0" fontId="9" fillId="34" borderId="0" xfId="49" applyFont="1" applyFill="1">
      <alignment/>
      <protection/>
    </xf>
    <xf numFmtId="0" fontId="10" fillId="0" borderId="55" xfId="51" applyFont="1" applyBorder="1" applyAlignment="1">
      <alignment horizontal="right"/>
      <protection/>
    </xf>
    <xf numFmtId="0" fontId="10" fillId="34" borderId="56" xfId="51" applyFont="1" applyFill="1" applyBorder="1" applyProtection="1">
      <alignment/>
      <protection locked="0"/>
    </xf>
    <xf numFmtId="168" fontId="7" fillId="36" borderId="55" xfId="47" applyNumberFormat="1" applyFont="1" applyFill="1" applyBorder="1" applyAlignment="1" applyProtection="1">
      <alignment horizontal="center"/>
      <protection locked="0"/>
    </xf>
    <xf numFmtId="168" fontId="7" fillId="36" borderId="55" xfId="51" applyNumberFormat="1" applyFont="1" applyFill="1" applyBorder="1" applyAlignment="1" applyProtection="1">
      <alignment horizontal="center"/>
      <protection locked="0"/>
    </xf>
    <xf numFmtId="1" fontId="7" fillId="36" borderId="55" xfId="51" applyNumberFormat="1" applyFont="1" applyFill="1" applyBorder="1" applyAlignment="1" applyProtection="1">
      <alignment horizontal="center"/>
      <protection locked="0"/>
    </xf>
    <xf numFmtId="10" fontId="7" fillId="37" borderId="55" xfId="51" applyNumberFormat="1" applyFont="1" applyFill="1" applyBorder="1" applyAlignment="1" applyProtection="1">
      <alignment horizontal="center"/>
      <protection locked="0"/>
    </xf>
    <xf numFmtId="0" fontId="0" fillId="0" borderId="0" xfId="0" applyFont="1" applyAlignment="1">
      <alignment horizontal="left"/>
    </xf>
    <xf numFmtId="0" fontId="0" fillId="0" borderId="57" xfId="0" applyFont="1" applyBorder="1" applyAlignment="1">
      <alignment/>
    </xf>
    <xf numFmtId="170" fontId="0" fillId="0" borderId="0" xfId="53" applyNumberFormat="1" applyFont="1" applyAlignment="1">
      <alignment/>
    </xf>
    <xf numFmtId="10" fontId="0" fillId="0" borderId="15" xfId="0" applyNumberFormat="1" applyBorder="1" applyAlignment="1">
      <alignment/>
    </xf>
    <xf numFmtId="0" fontId="0" fillId="0" borderId="58" xfId="0" applyFont="1" applyBorder="1" applyAlignment="1">
      <alignment/>
    </xf>
    <xf numFmtId="164" fontId="0" fillId="38" borderId="11" xfId="0" applyNumberFormat="1" applyFill="1" applyBorder="1" applyAlignment="1">
      <alignment/>
    </xf>
    <xf numFmtId="0" fontId="59" fillId="0" borderId="59" xfId="0" applyFont="1" applyBorder="1" applyAlignment="1">
      <alignment/>
    </xf>
    <xf numFmtId="0" fontId="0" fillId="0" borderId="59" xfId="0" applyBorder="1" applyAlignment="1">
      <alignment/>
    </xf>
    <xf numFmtId="0" fontId="0" fillId="0" borderId="0" xfId="0" applyFont="1" applyAlignment="1">
      <alignment/>
    </xf>
    <xf numFmtId="10" fontId="0" fillId="38" borderId="30" xfId="0" applyNumberFormat="1" applyFill="1" applyBorder="1" applyAlignment="1">
      <alignment/>
    </xf>
    <xf numFmtId="164" fontId="0" fillId="0" borderId="12" xfId="0" applyNumberFormat="1" applyBorder="1" applyAlignment="1">
      <alignment/>
    </xf>
    <xf numFmtId="164" fontId="0" fillId="0" borderId="18" xfId="0" applyNumberFormat="1" applyBorder="1" applyAlignment="1">
      <alignment/>
    </xf>
    <xf numFmtId="164" fontId="0" fillId="0" borderId="17" xfId="0" applyNumberFormat="1" applyFill="1" applyBorder="1" applyAlignment="1">
      <alignment/>
    </xf>
    <xf numFmtId="10" fontId="0" fillId="0" borderId="22" xfId="0" applyNumberFormat="1" applyFont="1" applyFill="1" applyBorder="1" applyAlignment="1">
      <alignment/>
    </xf>
    <xf numFmtId="2" fontId="0" fillId="33" borderId="11" xfId="0" applyNumberFormat="1" applyFill="1" applyBorder="1" applyAlignment="1">
      <alignment/>
    </xf>
    <xf numFmtId="10" fontId="0" fillId="0" borderId="43" xfId="0" applyNumberFormat="1" applyFont="1" applyFill="1" applyBorder="1" applyAlignment="1">
      <alignment/>
    </xf>
    <xf numFmtId="2" fontId="0" fillId="0" borderId="22" xfId="0" applyNumberFormat="1" applyFill="1" applyBorder="1" applyAlignment="1">
      <alignment/>
    </xf>
    <xf numFmtId="164" fontId="0" fillId="0" borderId="22" xfId="0" applyNumberFormat="1" applyFill="1" applyBorder="1" applyAlignment="1">
      <alignment/>
    </xf>
    <xf numFmtId="164" fontId="0" fillId="0" borderId="0" xfId="53" applyNumberFormat="1" applyFont="1" applyBorder="1" applyAlignment="1">
      <alignment/>
    </xf>
    <xf numFmtId="165" fontId="0" fillId="0" borderId="22" xfId="0" applyNumberFormat="1" applyFill="1" applyBorder="1" applyAlignment="1">
      <alignment/>
    </xf>
    <xf numFmtId="171" fontId="0" fillId="0" borderId="43" xfId="0" applyNumberFormat="1" applyFont="1" applyFill="1" applyBorder="1" applyAlignment="1">
      <alignment/>
    </xf>
    <xf numFmtId="171" fontId="0" fillId="0" borderId="17" xfId="0" applyNumberFormat="1" applyFont="1" applyFill="1" applyBorder="1" applyAlignment="1">
      <alignment/>
    </xf>
    <xf numFmtId="171" fontId="0" fillId="33" borderId="30" xfId="0" applyNumberFormat="1" applyFont="1" applyFill="1" applyBorder="1" applyAlignment="1">
      <alignment/>
    </xf>
    <xf numFmtId="10" fontId="0" fillId="0" borderId="44" xfId="53" applyNumberFormat="1" applyFont="1" applyBorder="1" applyAlignment="1">
      <alignment/>
    </xf>
    <xf numFmtId="0" fontId="0" fillId="0" borderId="15" xfId="0" applyNumberFormat="1" applyBorder="1" applyAlignment="1">
      <alignment/>
    </xf>
    <xf numFmtId="0" fontId="2" fillId="0" borderId="0" xfId="0" applyFont="1" applyAlignment="1">
      <alignment/>
    </xf>
    <xf numFmtId="164" fontId="0" fillId="0" borderId="17" xfId="0" applyNumberFormat="1" applyFont="1" applyFill="1" applyBorder="1" applyAlignment="1">
      <alignment/>
    </xf>
    <xf numFmtId="0" fontId="0" fillId="33" borderId="11" xfId="0" applyNumberFormat="1" applyFill="1" applyBorder="1" applyAlignment="1">
      <alignment/>
    </xf>
    <xf numFmtId="0" fontId="0" fillId="0" borderId="13" xfId="0" applyFont="1" applyFill="1" applyBorder="1" applyAlignment="1">
      <alignment/>
    </xf>
    <xf numFmtId="0" fontId="0" fillId="0" borderId="18" xfId="0" applyNumberFormat="1" applyBorder="1" applyAlignment="1">
      <alignment/>
    </xf>
    <xf numFmtId="1" fontId="0" fillId="0" borderId="23" xfId="53" applyNumberFormat="1" applyFont="1" applyBorder="1" applyAlignment="1">
      <alignment/>
    </xf>
    <xf numFmtId="9" fontId="0" fillId="0" borderId="0" xfId="0" applyNumberFormat="1" applyAlignment="1">
      <alignment/>
    </xf>
    <xf numFmtId="10" fontId="0" fillId="0" borderId="0" xfId="0" applyNumberFormat="1" applyFont="1" applyAlignment="1">
      <alignment/>
    </xf>
    <xf numFmtId="9" fontId="0" fillId="0" borderId="0" xfId="0" applyNumberFormat="1" applyFont="1" applyAlignment="1" quotePrefix="1">
      <alignment/>
    </xf>
    <xf numFmtId="8" fontId="0" fillId="33" borderId="30" xfId="0" applyNumberFormat="1" applyFill="1" applyBorder="1" applyAlignment="1">
      <alignment/>
    </xf>
    <xf numFmtId="0" fontId="0" fillId="0" borderId="23" xfId="0" applyBorder="1" applyAlignment="1">
      <alignment/>
    </xf>
    <xf numFmtId="8" fontId="0" fillId="0" borderId="0" xfId="0" applyNumberFormat="1" applyFont="1" applyAlignment="1">
      <alignment/>
    </xf>
    <xf numFmtId="0" fontId="0" fillId="0" borderId="44" xfId="0" applyBorder="1" applyAlignment="1">
      <alignment/>
    </xf>
    <xf numFmtId="8" fontId="0" fillId="33" borderId="11" xfId="0" applyNumberFormat="1" applyFill="1" applyBorder="1" applyAlignment="1">
      <alignment/>
    </xf>
    <xf numFmtId="8" fontId="0" fillId="0" borderId="14" xfId="0" applyNumberFormat="1" applyFont="1" applyBorder="1" applyAlignment="1">
      <alignment/>
    </xf>
    <xf numFmtId="164" fontId="0" fillId="0" borderId="13" xfId="0" applyNumberFormat="1" applyBorder="1" applyAlignment="1">
      <alignment/>
    </xf>
    <xf numFmtId="0" fontId="15" fillId="0" borderId="0" xfId="0" applyFont="1" applyAlignment="1" quotePrefix="1">
      <alignment/>
    </xf>
    <xf numFmtId="172" fontId="0" fillId="0" borderId="44" xfId="0" applyNumberFormat="1" applyBorder="1" applyAlignment="1">
      <alignment/>
    </xf>
    <xf numFmtId="10" fontId="0" fillId="33" borderId="11" xfId="53" applyNumberFormat="1" applyFont="1" applyFill="1" applyBorder="1" applyAlignment="1">
      <alignment/>
    </xf>
    <xf numFmtId="10" fontId="0" fillId="0" borderId="15" xfId="53" applyNumberFormat="1" applyFont="1" applyFill="1" applyBorder="1" applyAlignment="1">
      <alignment/>
    </xf>
    <xf numFmtId="0" fontId="15" fillId="0" borderId="0" xfId="0" applyFont="1" applyAlignment="1">
      <alignment/>
    </xf>
    <xf numFmtId="8" fontId="0" fillId="0" borderId="44" xfId="0" applyNumberFormat="1" applyFill="1" applyBorder="1" applyAlignment="1">
      <alignment/>
    </xf>
    <xf numFmtId="172" fontId="0" fillId="33" borderId="11" xfId="0" applyNumberFormat="1" applyFill="1" applyBorder="1" applyAlignment="1">
      <alignment/>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Moeda_Casos_Cap 6" xfId="47"/>
    <cellStyle name="Neutra" xfId="48"/>
    <cellStyle name="Normal_Cap_12" xfId="49"/>
    <cellStyle name="Normal_Cap_5" xfId="50"/>
    <cellStyle name="Normal_Casos_Cap 6" xfId="51"/>
    <cellStyle name="Nota" xfId="52"/>
    <cellStyle name="Percent" xfId="53"/>
    <cellStyle name="Saída" xfId="54"/>
    <cellStyle name="Comm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s>
  <dxfs count="1">
    <dxf>
      <font>
        <b/>
        <i val="0"/>
        <color theme="9" tint="0.3999499976634979"/>
      </font>
      <fill>
        <patternFill>
          <bgColor theme="6"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emf" /></Relationships>
</file>

<file path=xl/drawings/_rels/drawing7.xml.rels><?xml version="1.0" encoding="utf-8" standalone="yes"?><Relationships xmlns="http://schemas.openxmlformats.org/package/2006/relationships"><Relationship Id="rId1" Type="http://schemas.openxmlformats.org/officeDocument/2006/relationships/image" Target="../media/image1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114300</xdr:rowOff>
    </xdr:from>
    <xdr:to>
      <xdr:col>9</xdr:col>
      <xdr:colOff>171450</xdr:colOff>
      <xdr:row>5</xdr:row>
      <xdr:rowOff>19050</xdr:rowOff>
    </xdr:to>
    <xdr:sp>
      <xdr:nvSpPr>
        <xdr:cNvPr id="1" name="CaixaDeTexto 1"/>
        <xdr:cNvSpPr txBox="1">
          <a:spLocks noChangeArrowheads="1"/>
        </xdr:cNvSpPr>
      </xdr:nvSpPr>
      <xdr:spPr>
        <a:xfrm>
          <a:off x="161925" y="276225"/>
          <a:ext cx="6553200" cy="55245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Imagine que você espera comprar um computador em 2 anos depositando hoje numa aplicação que paga 8% a.a. de juros, o valor de $ 1.200, e outros $ 1.400 daqui a 1 ano. Quanto você deverá gastar no computador nesses dois anos?
</a:t>
          </a:r>
        </a:p>
      </xdr:txBody>
    </xdr:sp>
    <xdr:clientData/>
  </xdr:twoCellAnchor>
  <xdr:twoCellAnchor editAs="oneCell">
    <xdr:from>
      <xdr:col>0</xdr:col>
      <xdr:colOff>333375</xdr:colOff>
      <xdr:row>7</xdr:row>
      <xdr:rowOff>114300</xdr:rowOff>
    </xdr:from>
    <xdr:to>
      <xdr:col>6</xdr:col>
      <xdr:colOff>714375</xdr:colOff>
      <xdr:row>18</xdr:row>
      <xdr:rowOff>76200</xdr:rowOff>
    </xdr:to>
    <xdr:pic>
      <xdr:nvPicPr>
        <xdr:cNvPr id="2" name="Imagem 2"/>
        <xdr:cNvPicPr preferRelativeResize="1">
          <a:picLocks noChangeAspect="1"/>
        </xdr:cNvPicPr>
      </xdr:nvPicPr>
      <xdr:blipFill>
        <a:blip r:embed="rId1"/>
        <a:srcRect l="6866" t="33712" r="25720" b="36329"/>
        <a:stretch>
          <a:fillRect/>
        </a:stretch>
      </xdr:blipFill>
      <xdr:spPr>
        <a:xfrm>
          <a:off x="333375" y="1247775"/>
          <a:ext cx="4972050" cy="1743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142875</xdr:rowOff>
    </xdr:from>
    <xdr:to>
      <xdr:col>14</xdr:col>
      <xdr:colOff>104775</xdr:colOff>
      <xdr:row>20</xdr:row>
      <xdr:rowOff>57150</xdr:rowOff>
    </xdr:to>
    <xdr:sp>
      <xdr:nvSpPr>
        <xdr:cNvPr id="1" name="CaixaDeTexto 1"/>
        <xdr:cNvSpPr txBox="1">
          <a:spLocks noChangeArrowheads="1"/>
        </xdr:cNvSpPr>
      </xdr:nvSpPr>
      <xdr:spPr>
        <a:xfrm>
          <a:off x="438150" y="142875"/>
          <a:ext cx="8591550" cy="31527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A “Bert´s Corporation” é uma sociedade anônima de capital aberto (empresa que negocia as suas ações na BOVESPA) e se preocupa com o futuro de seus funcionários. O diretor financeiro, Mr. Bertolo,  foi contratado recentemente para gerir as finanças da empresa por um período de oito anos. Contratualmente, após esse período, a empresa irá conceder uma aposentadoria durante 12 anos ao diretor. Pela aposentadoria, ele receberá um pagamento ao final de cada ano no valor de $ 12.000, durante 12 anos. Caso venha a falecer antes desse período, reza o contrato que o pagamento anual passará a sua mulher e filhos. Durante o período de acumulação (oito anos), a “Bert´s Corporation”, pretende depositar a anuidade em depósitos de valores iguais, ao final de cada ano, cujo rendimento será calculado mediante aplicação da taxa de juros de 12% a.a.. Dessa forma, o primeiro depósito ocorrerá ao final do ano um. Imediatamente após o início do período de distribuição (pagamento da aposentadoria), a empresa pretende aplicar os recursos acumulados em uma conta cuja remuneração será calculada com a taxa de juros de 15% a.a.. Como o objetivo da aplicação financeira nos períodos de acumulação será somente atender às exigências contratuais (pagamento da aposentadoria), ao final do período de distribuição, o saldo da conta será igual a zero. O pagamento da primeira parcela da aposentadoria ocorrerá ao final do ano nove.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Graficamente, represente os fluxos de caixa referentes às anuidades de aposentadoria, mediante o ponto de vista da Bert´s Corporation.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Qual o montante que a Bert´s Corporation deve acumular ao final do oitavo ano para efetuar os pagamentos, durante 12 anos, de uma anuidade de $ 12.000,00?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Qual o valor dos depósitos a serem realizados ao final de cada ano durante o período de acumulação que a Bert´s Corporation deve realizar para pagar a aposentadoria de seu diretor financeiro?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Alterando-se a taxa de juros </a:t>
          </a:r>
          <a:r>
            <a:rPr lang="en-US" cap="none" sz="1000" b="0" i="1" u="none" baseline="0">
              <a:solidFill>
                <a:srgbClr val="000000"/>
              </a:solidFill>
              <a:latin typeface="Arial"/>
              <a:ea typeface="Arial"/>
              <a:cs typeface="Arial"/>
            </a:rPr>
            <a:t>i</a:t>
          </a:r>
          <a:r>
            <a:rPr lang="en-US" cap="none" sz="1000" b="0" i="0" u="none" baseline="0">
              <a:solidFill>
                <a:srgbClr val="000000"/>
              </a:solidFill>
              <a:latin typeface="Arial"/>
              <a:ea typeface="Arial"/>
              <a:cs typeface="Arial"/>
            </a:rPr>
            <a:t> para 14% a.a., qual deve ser o valor dos depósitos anuais que a indústria deverá realizar ao final de cada ano durante o período de acumulação para o pagamento da aposentadoria de seu diretor financeiro?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a:t>
          </a:r>
          <a:r>
            <a:rPr lang="en-US" cap="none" sz="1000" b="0" i="0" u="none" baseline="0">
              <a:solidFill>
                <a:srgbClr val="000000"/>
              </a:solidFill>
              <a:latin typeface="Arial"/>
              <a:ea typeface="Arial"/>
              <a:cs typeface="Arial"/>
            </a:rPr>
            <a:t>Caso a anuidade da aposentadoria do diretor financeiro fosse uma perpetuidade, qual o montante que a indústria deveria
</a:t>
          </a:r>
          <a:r>
            <a:rPr lang="en-US" cap="none" sz="1000" b="0" i="0" u="none" baseline="0">
              <a:solidFill>
                <a:srgbClr val="000000"/>
              </a:solidFill>
              <a:latin typeface="Arial"/>
              <a:ea typeface="Arial"/>
              <a:cs typeface="Arial"/>
            </a:rPr>
            <a:t>depositar anualmente, durante o período de acumulação, para realizar os pagamentos da aposentadoria? Considere a
</a:t>
          </a:r>
          <a:r>
            <a:rPr lang="en-US" cap="none" sz="1000" b="0" i="0" u="none" baseline="0">
              <a:solidFill>
                <a:srgbClr val="000000"/>
              </a:solidFill>
              <a:latin typeface="Arial"/>
              <a:ea typeface="Arial"/>
              <a:cs typeface="Arial"/>
            </a:rPr>
            <a:t>permanência de todos os demais termos.</a:t>
          </a:r>
        </a:p>
      </xdr:txBody>
    </xdr:sp>
    <xdr:clientData/>
  </xdr:twoCellAnchor>
  <xdr:twoCellAnchor editAs="oneCell">
    <xdr:from>
      <xdr:col>0</xdr:col>
      <xdr:colOff>609600</xdr:colOff>
      <xdr:row>20</xdr:row>
      <xdr:rowOff>85725</xdr:rowOff>
    </xdr:from>
    <xdr:to>
      <xdr:col>9</xdr:col>
      <xdr:colOff>457200</xdr:colOff>
      <xdr:row>32</xdr:row>
      <xdr:rowOff>123825</xdr:rowOff>
    </xdr:to>
    <xdr:pic>
      <xdr:nvPicPr>
        <xdr:cNvPr id="2" name="Picture 2"/>
        <xdr:cNvPicPr preferRelativeResize="1">
          <a:picLocks noChangeAspect="1"/>
        </xdr:cNvPicPr>
      </xdr:nvPicPr>
      <xdr:blipFill>
        <a:blip r:embed="rId1"/>
        <a:stretch>
          <a:fillRect/>
        </a:stretch>
      </xdr:blipFill>
      <xdr:spPr>
        <a:xfrm>
          <a:off x="609600" y="3324225"/>
          <a:ext cx="5724525" cy="1981200"/>
        </a:xfrm>
        <a:prstGeom prst="rect">
          <a:avLst/>
        </a:prstGeom>
        <a:noFill/>
        <a:ln w="9525" cmpd="sng">
          <a:noFill/>
        </a:ln>
      </xdr:spPr>
    </xdr:pic>
    <xdr:clientData/>
  </xdr:twoCellAnchor>
  <xdr:twoCellAnchor>
    <xdr:from>
      <xdr:col>0</xdr:col>
      <xdr:colOff>238125</xdr:colOff>
      <xdr:row>61</xdr:row>
      <xdr:rowOff>9525</xdr:rowOff>
    </xdr:from>
    <xdr:to>
      <xdr:col>7</xdr:col>
      <xdr:colOff>133350</xdr:colOff>
      <xdr:row>65</xdr:row>
      <xdr:rowOff>9525</xdr:rowOff>
    </xdr:to>
    <xdr:sp>
      <xdr:nvSpPr>
        <xdr:cNvPr id="3" name="CaixaDeTexto 4"/>
        <xdr:cNvSpPr txBox="1">
          <a:spLocks noChangeArrowheads="1"/>
        </xdr:cNvSpPr>
      </xdr:nvSpPr>
      <xdr:spPr>
        <a:xfrm>
          <a:off x="238125" y="10077450"/>
          <a:ext cx="4552950" cy="6477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Conclusão: Seria muito</a:t>
          </a:r>
          <a:r>
            <a:rPr lang="en-US" cap="none" sz="1000" b="0" i="0" u="none" baseline="0">
              <a:solidFill>
                <a:srgbClr val="000000"/>
              </a:solidFill>
              <a:latin typeface="Arial"/>
              <a:ea typeface="Arial"/>
              <a:cs typeface="Arial"/>
            </a:rPr>
            <a:t> mais caro para a empresa dar a este diretor uma aposentadoria vitalícia (para ele e seus sucessores)? no valor de R$ 12.000,00 atuais...  Pense nisso!!!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19050</xdr:rowOff>
    </xdr:from>
    <xdr:to>
      <xdr:col>8</xdr:col>
      <xdr:colOff>171450</xdr:colOff>
      <xdr:row>4</xdr:row>
      <xdr:rowOff>114300</xdr:rowOff>
    </xdr:to>
    <xdr:sp>
      <xdr:nvSpPr>
        <xdr:cNvPr id="1" name="CaixaDeTexto 1"/>
        <xdr:cNvSpPr txBox="1">
          <a:spLocks noChangeArrowheads="1"/>
        </xdr:cNvSpPr>
      </xdr:nvSpPr>
      <xdr:spPr>
        <a:xfrm>
          <a:off x="209550" y="342900"/>
          <a:ext cx="6619875" cy="4191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Construir o coeficiente financeiro de um contrato de financiamento envolvendo 15 prestações mensais, iguais e sucessivas, a uma taxa de juros de 3,5% a.m.</a:t>
          </a:r>
        </a:p>
      </xdr:txBody>
    </xdr:sp>
    <xdr:clientData/>
  </xdr:twoCellAnchor>
  <xdr:twoCellAnchor editAs="oneCell">
    <xdr:from>
      <xdr:col>2</xdr:col>
      <xdr:colOff>123825</xdr:colOff>
      <xdr:row>5</xdr:row>
      <xdr:rowOff>57150</xdr:rowOff>
    </xdr:from>
    <xdr:to>
      <xdr:col>4</xdr:col>
      <xdr:colOff>371475</xdr:colOff>
      <xdr:row>8</xdr:row>
      <xdr:rowOff>152400</xdr:rowOff>
    </xdr:to>
    <xdr:pic>
      <xdr:nvPicPr>
        <xdr:cNvPr id="2" name="Picture 1"/>
        <xdr:cNvPicPr preferRelativeResize="1">
          <a:picLocks noChangeAspect="1"/>
        </xdr:cNvPicPr>
      </xdr:nvPicPr>
      <xdr:blipFill>
        <a:blip r:embed="rId1"/>
        <a:stretch>
          <a:fillRect/>
        </a:stretch>
      </xdr:blipFill>
      <xdr:spPr>
        <a:xfrm>
          <a:off x="2867025" y="866775"/>
          <a:ext cx="1724025" cy="581025"/>
        </a:xfrm>
        <a:prstGeom prst="rect">
          <a:avLst/>
        </a:prstGeom>
        <a:noFill/>
        <a:ln w="9525" cmpd="sng">
          <a:noFill/>
        </a:ln>
      </xdr:spPr>
    </xdr:pic>
    <xdr:clientData/>
  </xdr:twoCellAnchor>
  <xdr:twoCellAnchor>
    <xdr:from>
      <xdr:col>0</xdr:col>
      <xdr:colOff>333375</xdr:colOff>
      <xdr:row>12</xdr:row>
      <xdr:rowOff>0</xdr:rowOff>
    </xdr:from>
    <xdr:to>
      <xdr:col>8</xdr:col>
      <xdr:colOff>295275</xdr:colOff>
      <xdr:row>16</xdr:row>
      <xdr:rowOff>47625</xdr:rowOff>
    </xdr:to>
    <xdr:sp>
      <xdr:nvSpPr>
        <xdr:cNvPr id="3" name="CaixaDeTexto 3"/>
        <xdr:cNvSpPr txBox="1">
          <a:spLocks noChangeArrowheads="1"/>
        </xdr:cNvSpPr>
      </xdr:nvSpPr>
      <xdr:spPr>
        <a:xfrm>
          <a:off x="333375" y="1981200"/>
          <a:ext cx="6619875" cy="6953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Admita que uma instituição financeira divulgue que seu coeficiente para financiamentos a serem liquidados em 6 prestações mensais, iguais e sucessivas atinge 0,189346 (geralmente seis casas).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Qual o valor das prestações de um financiamento de $ 16.000?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Qual a taxa de juros?</a:t>
          </a:r>
        </a:p>
      </xdr:txBody>
    </xdr:sp>
    <xdr:clientData/>
  </xdr:twoCellAnchor>
  <xdr:twoCellAnchor>
    <xdr:from>
      <xdr:col>0</xdr:col>
      <xdr:colOff>390525</xdr:colOff>
      <xdr:row>22</xdr:row>
      <xdr:rowOff>114300</xdr:rowOff>
    </xdr:from>
    <xdr:to>
      <xdr:col>8</xdr:col>
      <xdr:colOff>352425</xdr:colOff>
      <xdr:row>29</xdr:row>
      <xdr:rowOff>66675</xdr:rowOff>
    </xdr:to>
    <xdr:sp>
      <xdr:nvSpPr>
        <xdr:cNvPr id="4" name="CaixaDeTexto 4"/>
        <xdr:cNvSpPr txBox="1">
          <a:spLocks noChangeArrowheads="1"/>
        </xdr:cNvSpPr>
      </xdr:nvSpPr>
      <xdr:spPr>
        <a:xfrm>
          <a:off x="390525" y="3781425"/>
          <a:ext cx="6619875" cy="10953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Uma empresa está avaliando o custo de determinado financiamento. Para tanto, identificou as seguintes condições em dois bancos.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Coeficiente = 0,119153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Pagamento = 10 prestações mensais, iguais e sucessivas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Coeficiente = 0,307932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Pagamento = 4 prestações trimestrais, iguais e sucessivas.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Determinar a proposta que apresenta o menor custo mensal.</a:t>
          </a:r>
        </a:p>
      </xdr:txBody>
    </xdr:sp>
    <xdr:clientData/>
  </xdr:twoCellAnchor>
  <xdr:twoCellAnchor>
    <xdr:from>
      <xdr:col>1</xdr:col>
      <xdr:colOff>209550</xdr:colOff>
      <xdr:row>30</xdr:row>
      <xdr:rowOff>133350</xdr:rowOff>
    </xdr:from>
    <xdr:to>
      <xdr:col>1</xdr:col>
      <xdr:colOff>381000</xdr:colOff>
      <xdr:row>35</xdr:row>
      <xdr:rowOff>19050</xdr:rowOff>
    </xdr:to>
    <xdr:sp>
      <xdr:nvSpPr>
        <xdr:cNvPr id="5" name="Seta para cima 5"/>
        <xdr:cNvSpPr>
          <a:spLocks/>
        </xdr:cNvSpPr>
      </xdr:nvSpPr>
      <xdr:spPr>
        <a:xfrm>
          <a:off x="1990725" y="5114925"/>
          <a:ext cx="171450" cy="723900"/>
        </a:xfrm>
        <a:prstGeom prst="upArrow">
          <a:avLst>
            <a:gd name="adj" fmla="val -38157"/>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381000</xdr:colOff>
      <xdr:row>37</xdr:row>
      <xdr:rowOff>0</xdr:rowOff>
    </xdr:from>
    <xdr:to>
      <xdr:col>8</xdr:col>
      <xdr:colOff>342900</xdr:colOff>
      <xdr:row>41</xdr:row>
      <xdr:rowOff>152400</xdr:rowOff>
    </xdr:to>
    <xdr:sp>
      <xdr:nvSpPr>
        <xdr:cNvPr id="6" name="CaixaDeTexto 6"/>
        <xdr:cNvSpPr txBox="1">
          <a:spLocks noChangeArrowheads="1"/>
        </xdr:cNvSpPr>
      </xdr:nvSpPr>
      <xdr:spPr>
        <a:xfrm>
          <a:off x="381000" y="6143625"/>
          <a:ext cx="6619875" cy="8001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Uma financeira publica que seus coeficientes para financiamento de carros, em 24 meses, são:</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Carros 0 - km   Carros Novos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0,06480   0,06815</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Qual é a taxa de juros de cada coeficiente? </a:t>
          </a:r>
        </a:p>
      </xdr:txBody>
    </xdr:sp>
    <xdr:clientData/>
  </xdr:twoCellAnchor>
  <xdr:twoCellAnchor>
    <xdr:from>
      <xdr:col>1</xdr:col>
      <xdr:colOff>123825</xdr:colOff>
      <xdr:row>44</xdr:row>
      <xdr:rowOff>104775</xdr:rowOff>
    </xdr:from>
    <xdr:to>
      <xdr:col>1</xdr:col>
      <xdr:colOff>295275</xdr:colOff>
      <xdr:row>48</xdr:row>
      <xdr:rowOff>152400</xdr:rowOff>
    </xdr:to>
    <xdr:sp>
      <xdr:nvSpPr>
        <xdr:cNvPr id="7" name="Seta para cima 7"/>
        <xdr:cNvSpPr>
          <a:spLocks/>
        </xdr:cNvSpPr>
      </xdr:nvSpPr>
      <xdr:spPr>
        <a:xfrm>
          <a:off x="1905000" y="7391400"/>
          <a:ext cx="171450" cy="723900"/>
        </a:xfrm>
        <a:prstGeom prst="upArrow">
          <a:avLst>
            <a:gd name="adj" fmla="val -38157"/>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85725</xdr:rowOff>
    </xdr:from>
    <xdr:to>
      <xdr:col>4</xdr:col>
      <xdr:colOff>257175</xdr:colOff>
      <xdr:row>3</xdr:row>
      <xdr:rowOff>85725</xdr:rowOff>
    </xdr:to>
    <xdr:sp>
      <xdr:nvSpPr>
        <xdr:cNvPr id="1" name="CaixaDeTexto 1"/>
        <xdr:cNvSpPr txBox="1">
          <a:spLocks noChangeArrowheads="1"/>
        </xdr:cNvSpPr>
      </xdr:nvSpPr>
      <xdr:spPr>
        <a:xfrm>
          <a:off x="257175" y="247650"/>
          <a:ext cx="3952875" cy="361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Determine o valor</a:t>
          </a:r>
          <a:r>
            <a:rPr lang="en-US" cap="none" sz="1000" b="0" i="0" u="none" baseline="0">
              <a:solidFill>
                <a:srgbClr val="000000"/>
              </a:solidFill>
              <a:latin typeface="Arial"/>
              <a:ea typeface="Arial"/>
              <a:cs typeface="Arial"/>
            </a:rPr>
            <a:t> presente da série de fluxos de caixa que se segue, a juros de 10% por período.</a:t>
          </a:r>
        </a:p>
      </xdr:txBody>
    </xdr:sp>
    <xdr:clientData/>
  </xdr:twoCellAnchor>
  <xdr:twoCellAnchor>
    <xdr:from>
      <xdr:col>0</xdr:col>
      <xdr:colOff>123825</xdr:colOff>
      <xdr:row>8</xdr:row>
      <xdr:rowOff>171450</xdr:rowOff>
    </xdr:from>
    <xdr:to>
      <xdr:col>8</xdr:col>
      <xdr:colOff>133350</xdr:colOff>
      <xdr:row>13</xdr:row>
      <xdr:rowOff>123825</xdr:rowOff>
    </xdr:to>
    <xdr:sp>
      <xdr:nvSpPr>
        <xdr:cNvPr id="2" name="CaixaDeTexto 2"/>
        <xdr:cNvSpPr txBox="1">
          <a:spLocks noChangeArrowheads="1"/>
        </xdr:cNvSpPr>
      </xdr:nvSpPr>
      <xdr:spPr>
        <a:xfrm>
          <a:off x="123825" y="1533525"/>
          <a:ext cx="7239000" cy="7715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Quanto devemos aplicar hoje, a uma taxa de juros efetiva de 6% a.m., de modo que sejam possibilitados cinco saques consecutivos? O primeiro saque deverá ser de $ 20.000 daqui a dois anos e os outros gradativamente crescentes, formando uma série gradiente uniforme igual a $ 20.000, $ 40.000, $ 60.000, $ 80.000 e $ 100.000   </a:t>
          </a:r>
          <a:r>
            <a:rPr lang="en-US" cap="none" sz="1000" b="0" i="0" u="none" baseline="0">
              <a:solidFill>
                <a:srgbClr val="0066CC"/>
              </a:solidFill>
              <a:latin typeface="Arial"/>
              <a:ea typeface="Arial"/>
              <a:cs typeface="Arial"/>
            </a:rPr>
            <a:t>Resp: $ 229.187,23</a:t>
          </a:r>
        </a:p>
      </xdr:txBody>
    </xdr:sp>
    <xdr:clientData/>
  </xdr:twoCellAnchor>
  <xdr:twoCellAnchor>
    <xdr:from>
      <xdr:col>0</xdr:col>
      <xdr:colOff>142875</xdr:colOff>
      <xdr:row>20</xdr:row>
      <xdr:rowOff>0</xdr:rowOff>
    </xdr:from>
    <xdr:to>
      <xdr:col>7</xdr:col>
      <xdr:colOff>790575</xdr:colOff>
      <xdr:row>23</xdr:row>
      <xdr:rowOff>47625</xdr:rowOff>
    </xdr:to>
    <xdr:sp>
      <xdr:nvSpPr>
        <xdr:cNvPr id="3" name="CaixaDeTexto 3"/>
        <xdr:cNvSpPr txBox="1">
          <a:spLocks noChangeArrowheads="1"/>
        </xdr:cNvSpPr>
      </xdr:nvSpPr>
      <xdr:spPr>
        <a:xfrm>
          <a:off x="142875" y="3352800"/>
          <a:ext cx="7000875" cy="5334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Uma máquina permite uma economia de custos de $ 10.000 no 1º ano e gradativamente crescente até o 5º ano de sua vida útil. Considerando uma taxa de juros efetiva de 12% a.a., calcular o valor atual dessa economia de custos.   </a:t>
          </a:r>
          <a:r>
            <a:rPr lang="en-US" cap="none" sz="1000" b="0" i="0" u="none" baseline="0">
              <a:solidFill>
                <a:srgbClr val="0066CC"/>
              </a:solidFill>
              <a:latin typeface="Arial"/>
              <a:ea typeface="Arial"/>
              <a:cs typeface="Arial"/>
            </a:rPr>
            <a:t>Resp: $ 100.018,00</a:t>
          </a:r>
        </a:p>
      </xdr:txBody>
    </xdr:sp>
    <xdr:clientData/>
  </xdr:twoCellAnchor>
  <xdr:twoCellAnchor>
    <xdr:from>
      <xdr:col>0</xdr:col>
      <xdr:colOff>142875</xdr:colOff>
      <xdr:row>29</xdr:row>
      <xdr:rowOff>0</xdr:rowOff>
    </xdr:from>
    <xdr:to>
      <xdr:col>7</xdr:col>
      <xdr:colOff>790575</xdr:colOff>
      <xdr:row>32</xdr:row>
      <xdr:rowOff>47625</xdr:rowOff>
    </xdr:to>
    <xdr:sp>
      <xdr:nvSpPr>
        <xdr:cNvPr id="4" name="CaixaDeTexto 4"/>
        <xdr:cNvSpPr txBox="1">
          <a:spLocks noChangeArrowheads="1"/>
        </xdr:cNvSpPr>
      </xdr:nvSpPr>
      <xdr:spPr>
        <a:xfrm>
          <a:off x="142875" y="4848225"/>
          <a:ext cx="7000875" cy="5334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Uma máquina permite uma economia de custos de $ 10.000 no 1º ano e gradativamente crescente até o 5º ano de sua vida útil. Considerando uma taxa de juros efetiva de 12% a.a., calcular o valor atual dessa economia de custos.   </a:t>
          </a:r>
          <a:r>
            <a:rPr lang="en-US" cap="none" sz="1000" b="0" i="0" u="none" baseline="0">
              <a:solidFill>
                <a:srgbClr val="0066CC"/>
              </a:solidFill>
              <a:latin typeface="Arial"/>
              <a:ea typeface="Arial"/>
              <a:cs typeface="Arial"/>
            </a:rPr>
            <a:t>Resp: $ 100.018,00</a:t>
          </a:r>
        </a:p>
      </xdr:txBody>
    </xdr:sp>
    <xdr:clientData/>
  </xdr:twoCellAnchor>
  <xdr:twoCellAnchor>
    <xdr:from>
      <xdr:col>0</xdr:col>
      <xdr:colOff>0</xdr:colOff>
      <xdr:row>40</xdr:row>
      <xdr:rowOff>0</xdr:rowOff>
    </xdr:from>
    <xdr:to>
      <xdr:col>7</xdr:col>
      <xdr:colOff>647700</xdr:colOff>
      <xdr:row>43</xdr:row>
      <xdr:rowOff>47625</xdr:rowOff>
    </xdr:to>
    <xdr:sp>
      <xdr:nvSpPr>
        <xdr:cNvPr id="5" name="CaixaDeTexto 5"/>
        <xdr:cNvSpPr txBox="1">
          <a:spLocks noChangeArrowheads="1"/>
        </xdr:cNvSpPr>
      </xdr:nvSpPr>
      <xdr:spPr>
        <a:xfrm>
          <a:off x="0" y="6743700"/>
          <a:ext cx="7000875" cy="5334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Uma máquina permite uma economia de custos de $ 10.000 no 1º ano e gradativamente crescente até o 5º ano de sua vida útil. Considerando uma taxa de juros efetiva de 12% a.a., calcular o valor atual dessa economia de custos.   </a:t>
          </a:r>
          <a:r>
            <a:rPr lang="en-US" cap="none" sz="1000" b="0" i="0" u="none" baseline="0">
              <a:solidFill>
                <a:srgbClr val="0066CC"/>
              </a:solidFill>
              <a:latin typeface="Arial"/>
              <a:ea typeface="Arial"/>
              <a:cs typeface="Arial"/>
            </a:rPr>
            <a:t>Resp: $ 100.018,00</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95250</xdr:rowOff>
    </xdr:from>
    <xdr:to>
      <xdr:col>14</xdr:col>
      <xdr:colOff>314325</xdr:colOff>
      <xdr:row>6</xdr:row>
      <xdr:rowOff>142875</xdr:rowOff>
    </xdr:to>
    <xdr:sp>
      <xdr:nvSpPr>
        <xdr:cNvPr id="1" name="CaixaDeTexto 1"/>
        <xdr:cNvSpPr txBox="1">
          <a:spLocks noChangeArrowheads="1"/>
        </xdr:cNvSpPr>
      </xdr:nvSpPr>
      <xdr:spPr>
        <a:xfrm>
          <a:off x="257175" y="95250"/>
          <a:ext cx="11763375" cy="10191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Certa empresa de mineração necessitará de um caminhão por 4 anos. Este tem um custo inicial de R$
</a:t>
          </a:r>
          <a:r>
            <a:rPr lang="en-US" cap="none" sz="1000" b="0" i="0" u="none" baseline="0">
              <a:solidFill>
                <a:srgbClr val="000000"/>
              </a:solidFill>
              <a:latin typeface="Arial"/>
              <a:ea typeface="Arial"/>
              <a:cs typeface="Arial"/>
            </a:rPr>
            <a:t>28.800,00 e estima-se seu valor de revenda em R$ 8.400,00, daqui a 4 anos. O custo anual de manutenção,
</a:t>
          </a:r>
          <a:r>
            <a:rPr lang="en-US" cap="none" sz="1000" b="0" i="0" u="none" baseline="0">
              <a:solidFill>
                <a:srgbClr val="000000"/>
              </a:solidFill>
              <a:latin typeface="Arial"/>
              <a:ea typeface="Arial"/>
              <a:cs typeface="Arial"/>
            </a:rPr>
            <a:t>combustível e mão-de-obra, é estimado em R$13.200,00 no primeiro ano, crescendo cerca de R$ 1.800,00
</a:t>
          </a:r>
          <a:r>
            <a:rPr lang="en-US" cap="none" sz="1000" b="0" i="0" u="none" baseline="0">
              <a:solidFill>
                <a:srgbClr val="000000"/>
              </a:solidFill>
              <a:latin typeface="Arial"/>
              <a:ea typeface="Arial"/>
              <a:cs typeface="Arial"/>
            </a:rPr>
            <a:t>ao ano em seguida. Por outro lado, o mesmo serviço pode ser obtido mediante o aluguel do caminhão em
</a:t>
          </a:r>
          <a:r>
            <a:rPr lang="en-US" cap="none" sz="1000" b="0" i="0" u="none" baseline="0">
              <a:solidFill>
                <a:srgbClr val="000000"/>
              </a:solidFill>
              <a:latin typeface="Arial"/>
              <a:ea typeface="Arial"/>
              <a:cs typeface="Arial"/>
            </a:rPr>
            <a:t>uma companhia de transportes, que cobrará R$ 25.000,00, anualmente. Sendo de 10% ao ano o custo de
</a:t>
          </a:r>
          <a:r>
            <a:rPr lang="en-US" cap="none" sz="1000" b="0" i="0" u="none" baseline="0">
              <a:solidFill>
                <a:srgbClr val="000000"/>
              </a:solidFill>
              <a:latin typeface="Arial"/>
              <a:ea typeface="Arial"/>
              <a:cs typeface="Arial"/>
            </a:rPr>
            <a:t>capital da empresa, deve-se comprar ou alugar o caminhão?</a:t>
          </a:r>
        </a:p>
      </xdr:txBody>
    </xdr:sp>
    <xdr:clientData/>
  </xdr:twoCellAnchor>
  <xdr:twoCellAnchor editAs="oneCell">
    <xdr:from>
      <xdr:col>1</xdr:col>
      <xdr:colOff>276225</xdr:colOff>
      <xdr:row>11</xdr:row>
      <xdr:rowOff>76200</xdr:rowOff>
    </xdr:from>
    <xdr:to>
      <xdr:col>5</xdr:col>
      <xdr:colOff>533400</xdr:colOff>
      <xdr:row>23</xdr:row>
      <xdr:rowOff>76200</xdr:rowOff>
    </xdr:to>
    <xdr:pic>
      <xdr:nvPicPr>
        <xdr:cNvPr id="2" name="Picture 1"/>
        <xdr:cNvPicPr preferRelativeResize="1">
          <a:picLocks noChangeAspect="1"/>
        </xdr:cNvPicPr>
      </xdr:nvPicPr>
      <xdr:blipFill>
        <a:blip r:embed="rId1"/>
        <a:stretch>
          <a:fillRect/>
        </a:stretch>
      </xdr:blipFill>
      <xdr:spPr>
        <a:xfrm>
          <a:off x="2838450" y="1857375"/>
          <a:ext cx="3724275" cy="1943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95250</xdr:rowOff>
    </xdr:from>
    <xdr:to>
      <xdr:col>10</xdr:col>
      <xdr:colOff>581025</xdr:colOff>
      <xdr:row>5</xdr:row>
      <xdr:rowOff>9525</xdr:rowOff>
    </xdr:to>
    <xdr:sp>
      <xdr:nvSpPr>
        <xdr:cNvPr id="1" name="CaixaDeTexto 1"/>
        <xdr:cNvSpPr txBox="1">
          <a:spLocks noChangeArrowheads="1"/>
        </xdr:cNvSpPr>
      </xdr:nvSpPr>
      <xdr:spPr>
        <a:xfrm>
          <a:off x="171450" y="276225"/>
          <a:ext cx="7143750"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Suponha que a Fellini Co. queira emitir ações preferenciais a um preço de $ 100 por ação. Uma emissão, já realizada, muito semelhante de ações preferenciais obteve um preço de $ 40 por ação, mediante uma oferta de dividendos trimestrais de $ 1. Qual é o dividendo que a Fellini deveria oferecer, se suas ações preferenciais fossem emitidas?
</a:t>
          </a:r>
        </a:p>
      </xdr:txBody>
    </xdr:sp>
    <xdr:clientData/>
  </xdr:twoCellAnchor>
  <xdr:twoCellAnchor editAs="oneCell">
    <xdr:from>
      <xdr:col>0</xdr:col>
      <xdr:colOff>276225</xdr:colOff>
      <xdr:row>7</xdr:row>
      <xdr:rowOff>66675</xdr:rowOff>
    </xdr:from>
    <xdr:to>
      <xdr:col>2</xdr:col>
      <xdr:colOff>533400</xdr:colOff>
      <xdr:row>11</xdr:row>
      <xdr:rowOff>19050</xdr:rowOff>
    </xdr:to>
    <xdr:pic>
      <xdr:nvPicPr>
        <xdr:cNvPr id="2" name="Picture 3"/>
        <xdr:cNvPicPr preferRelativeResize="1">
          <a:picLocks noChangeAspect="1"/>
        </xdr:cNvPicPr>
      </xdr:nvPicPr>
      <xdr:blipFill>
        <a:blip r:embed="rId1"/>
        <a:stretch>
          <a:fillRect/>
        </a:stretch>
      </xdr:blipFill>
      <xdr:spPr>
        <a:xfrm>
          <a:off x="276225" y="1228725"/>
          <a:ext cx="1847850"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76200</xdr:rowOff>
    </xdr:from>
    <xdr:to>
      <xdr:col>9</xdr:col>
      <xdr:colOff>485775</xdr:colOff>
      <xdr:row>5</xdr:row>
      <xdr:rowOff>95250</xdr:rowOff>
    </xdr:to>
    <xdr:sp>
      <xdr:nvSpPr>
        <xdr:cNvPr id="1" name="CaixaDeTexto 1"/>
        <xdr:cNvSpPr txBox="1">
          <a:spLocks noChangeArrowheads="1"/>
        </xdr:cNvSpPr>
      </xdr:nvSpPr>
      <xdr:spPr>
        <a:xfrm>
          <a:off x="228600" y="676275"/>
          <a:ext cx="7305675" cy="5048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A Companhia de Seguro </a:t>
          </a:r>
          <a:r>
            <a:rPr lang="en-US" cap="none" sz="1000" b="0" i="1" u="none" baseline="0">
              <a:solidFill>
                <a:srgbClr val="000000"/>
              </a:solidFill>
              <a:latin typeface="Arial"/>
              <a:ea typeface="Arial"/>
              <a:cs typeface="Arial"/>
            </a:rPr>
            <a:t>Bob´s Life Co. </a:t>
          </a:r>
          <a:r>
            <a:rPr lang="en-US" cap="none" sz="1000" b="0" i="0" u="none" baseline="0">
              <a:solidFill>
                <a:srgbClr val="000000"/>
              </a:solidFill>
              <a:latin typeface="Arial"/>
              <a:ea typeface="Arial"/>
              <a:cs typeface="Arial"/>
            </a:rPr>
            <a:t>está tentando lhe vender uma apólice que renderia a você e a seus herdeiros R$ 5.000 por ano, para sempre. Se a taxa de retorno exigida nesse investimento igual a 8% a.a., quanto você pagaria pela apólice?
</a:t>
          </a:r>
        </a:p>
      </xdr:txBody>
    </xdr:sp>
    <xdr:clientData/>
  </xdr:twoCellAnchor>
  <xdr:twoCellAnchor>
    <xdr:from>
      <xdr:col>0</xdr:col>
      <xdr:colOff>200025</xdr:colOff>
      <xdr:row>10</xdr:row>
      <xdr:rowOff>47625</xdr:rowOff>
    </xdr:from>
    <xdr:to>
      <xdr:col>9</xdr:col>
      <xdr:colOff>142875</xdr:colOff>
      <xdr:row>12</xdr:row>
      <xdr:rowOff>152400</xdr:rowOff>
    </xdr:to>
    <xdr:sp>
      <xdr:nvSpPr>
        <xdr:cNvPr id="2" name="CaixaDeTexto 2"/>
        <xdr:cNvSpPr txBox="1">
          <a:spLocks noChangeArrowheads="1"/>
        </xdr:cNvSpPr>
      </xdr:nvSpPr>
      <xdr:spPr>
        <a:xfrm>
          <a:off x="200025" y="1981200"/>
          <a:ext cx="6991350" cy="428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No problema anterior, suponha que Bob diga-lhe que a apólice custa $ 70.000. A que taxa de juros você consideraria satisfatório o negócio?</a:t>
          </a:r>
        </a:p>
      </xdr:txBody>
    </xdr:sp>
    <xdr:clientData/>
  </xdr:twoCellAnchor>
  <xdr:twoCellAnchor>
    <xdr:from>
      <xdr:col>0</xdr:col>
      <xdr:colOff>219075</xdr:colOff>
      <xdr:row>28</xdr:row>
      <xdr:rowOff>85725</xdr:rowOff>
    </xdr:from>
    <xdr:to>
      <xdr:col>9</xdr:col>
      <xdr:colOff>76200</xdr:colOff>
      <xdr:row>30</xdr:row>
      <xdr:rowOff>142875</xdr:rowOff>
    </xdr:to>
    <xdr:sp>
      <xdr:nvSpPr>
        <xdr:cNvPr id="3" name="CaixaDeTexto 3"/>
        <xdr:cNvSpPr txBox="1">
          <a:spLocks noChangeArrowheads="1"/>
        </xdr:cNvSpPr>
      </xdr:nvSpPr>
      <xdr:spPr>
        <a:xfrm>
          <a:off x="219075" y="5010150"/>
          <a:ext cx="6905625" cy="3810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O pedágio de uma rodovia estadual arrecada em média $ 200.000/mês. Calcular o valor presente dessas rendas, considerando um custo de capital de 2% a.m.. </a:t>
          </a:r>
          <a:r>
            <a:rPr lang="en-US" cap="none" sz="1000" b="0" i="0" u="none" baseline="0">
              <a:solidFill>
                <a:srgbClr val="0066CC"/>
              </a:solidFill>
              <a:latin typeface="Arial"/>
              <a:ea typeface="Arial"/>
              <a:cs typeface="Arial"/>
            </a:rPr>
            <a:t>Resp: $ 10.000.000
</a:t>
          </a:r>
        </a:p>
      </xdr:txBody>
    </xdr:sp>
    <xdr:clientData/>
  </xdr:twoCellAnchor>
  <xdr:twoCellAnchor>
    <xdr:from>
      <xdr:col>0</xdr:col>
      <xdr:colOff>190500</xdr:colOff>
      <xdr:row>36</xdr:row>
      <xdr:rowOff>66675</xdr:rowOff>
    </xdr:from>
    <xdr:to>
      <xdr:col>9</xdr:col>
      <xdr:colOff>47625</xdr:colOff>
      <xdr:row>39</xdr:row>
      <xdr:rowOff>104775</xdr:rowOff>
    </xdr:to>
    <xdr:sp>
      <xdr:nvSpPr>
        <xdr:cNvPr id="4" name="CaixaDeTexto 4"/>
        <xdr:cNvSpPr txBox="1">
          <a:spLocks noChangeArrowheads="1"/>
        </xdr:cNvSpPr>
      </xdr:nvSpPr>
      <xdr:spPr>
        <a:xfrm>
          <a:off x="190500" y="6324600"/>
          <a:ext cx="6905625" cy="5238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Uma Universidade receberá uma doação à perpetuidade. O primeiro importe de $ 50.000 será aplicado na compra de livros e os seguintes de $ 10.000, a serem entregues no </a:t>
          </a:r>
          <a:r>
            <a:rPr lang="en-US" cap="none" sz="1000" b="0" i="0" u="sng" baseline="0">
              <a:solidFill>
                <a:srgbClr val="000000"/>
              </a:solidFill>
              <a:latin typeface="Arial"/>
              <a:ea typeface="Arial"/>
              <a:cs typeface="Arial"/>
            </a:rPr>
            <a:t>início</a:t>
          </a:r>
          <a:r>
            <a:rPr lang="en-US" cap="none" sz="1000" b="0" i="0" u="none" baseline="0">
              <a:solidFill>
                <a:srgbClr val="000000"/>
              </a:solidFill>
              <a:latin typeface="Arial"/>
              <a:ea typeface="Arial"/>
              <a:cs typeface="Arial"/>
            </a:rPr>
            <a:t> de cada ano, serão usados na manutenção. A juros efetivos de 2% a.a., calcular o valor presente da doação</a:t>
          </a:r>
          <a:r>
            <a:rPr lang="en-US" cap="none" sz="1000" b="0" i="0" u="none" baseline="0">
              <a:solidFill>
                <a:srgbClr val="0066CC"/>
              </a:solidFill>
              <a:latin typeface="Arial"/>
              <a:ea typeface="Arial"/>
              <a:cs typeface="Arial"/>
            </a:rPr>
            <a:t>. Resp: $ 550.0000
</a:t>
          </a:r>
          <a:r>
            <a:rPr lang="en-US" cap="none" sz="1100" b="0" i="0" u="none" baseline="0">
              <a:solidFill>
                <a:srgbClr val="000000"/>
              </a:solidFill>
              <a:latin typeface="Calibri"/>
              <a:ea typeface="Calibri"/>
              <a:cs typeface="Calibri"/>
            </a:rPr>
            <a:t>
</a:t>
          </a:r>
        </a:p>
      </xdr:txBody>
    </xdr:sp>
    <xdr:clientData/>
  </xdr:twoCellAnchor>
  <xdr:twoCellAnchor>
    <xdr:from>
      <xdr:col>0</xdr:col>
      <xdr:colOff>161925</xdr:colOff>
      <xdr:row>46</xdr:row>
      <xdr:rowOff>104775</xdr:rowOff>
    </xdr:from>
    <xdr:to>
      <xdr:col>9</xdr:col>
      <xdr:colOff>19050</xdr:colOff>
      <xdr:row>49</xdr:row>
      <xdr:rowOff>152400</xdr:rowOff>
    </xdr:to>
    <xdr:sp>
      <xdr:nvSpPr>
        <xdr:cNvPr id="5" name="CaixaDeTexto 5"/>
        <xdr:cNvSpPr txBox="1">
          <a:spLocks noChangeArrowheads="1"/>
        </xdr:cNvSpPr>
      </xdr:nvSpPr>
      <xdr:spPr>
        <a:xfrm>
          <a:off x="161925" y="8020050"/>
          <a:ext cx="6905625" cy="5334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Uma jazida de ouro com reservas para exploração por mais de cem anos produz lucros médios de $ 4.000.000/ano. Calcular o valor da mina, considerando que nos próximos dois anos a mina não operará por motivos de renovação de equipamentos. O custo de oportunidade do capital é de 15% a.a. </a:t>
          </a:r>
          <a:r>
            <a:rPr lang="en-US" cap="none" sz="1000" b="0" i="0" u="none" baseline="0">
              <a:solidFill>
                <a:srgbClr val="0066CC"/>
              </a:solidFill>
              <a:latin typeface="Arial"/>
              <a:ea typeface="Arial"/>
              <a:cs typeface="Arial"/>
            </a:rPr>
            <a:t>Resp: $ 20.163.831
</a:t>
          </a:r>
          <a:r>
            <a:rPr lang="en-US" cap="none" sz="1100" b="0" i="0" u="none" baseline="0">
              <a:solidFill>
                <a:srgbClr val="000000"/>
              </a:solidFill>
              <a:latin typeface="Calibri"/>
              <a:ea typeface="Calibri"/>
              <a:cs typeface="Calibri"/>
            </a:rPr>
            <a:t>
</a:t>
          </a:r>
        </a:p>
      </xdr:txBody>
    </xdr:sp>
    <xdr:clientData/>
  </xdr:twoCellAnchor>
  <xdr:twoCellAnchor editAs="oneCell">
    <xdr:from>
      <xdr:col>2</xdr:col>
      <xdr:colOff>257175</xdr:colOff>
      <xdr:row>0</xdr:row>
      <xdr:rowOff>28575</xdr:rowOff>
    </xdr:from>
    <xdr:to>
      <xdr:col>4</xdr:col>
      <xdr:colOff>457200</xdr:colOff>
      <xdr:row>2</xdr:row>
      <xdr:rowOff>19050</xdr:rowOff>
    </xdr:to>
    <xdr:pic>
      <xdr:nvPicPr>
        <xdr:cNvPr id="6" name="Picture 1"/>
        <xdr:cNvPicPr preferRelativeResize="1">
          <a:picLocks noChangeAspect="1"/>
        </xdr:cNvPicPr>
      </xdr:nvPicPr>
      <xdr:blipFill>
        <a:blip r:embed="rId1"/>
        <a:stretch>
          <a:fillRect/>
        </a:stretch>
      </xdr:blipFill>
      <xdr:spPr>
        <a:xfrm>
          <a:off x="2476500" y="28575"/>
          <a:ext cx="1962150" cy="590550"/>
        </a:xfrm>
        <a:prstGeom prst="rect">
          <a:avLst/>
        </a:prstGeom>
        <a:noFill/>
        <a:ln w="9525" cmpd="sng">
          <a:noFill/>
        </a:ln>
      </xdr:spPr>
    </xdr:pic>
    <xdr:clientData/>
  </xdr:twoCellAnchor>
  <xdr:twoCellAnchor>
    <xdr:from>
      <xdr:col>0</xdr:col>
      <xdr:colOff>200025</xdr:colOff>
      <xdr:row>18</xdr:row>
      <xdr:rowOff>76200</xdr:rowOff>
    </xdr:from>
    <xdr:to>
      <xdr:col>9</xdr:col>
      <xdr:colOff>142875</xdr:colOff>
      <xdr:row>22</xdr:row>
      <xdr:rowOff>142875</xdr:rowOff>
    </xdr:to>
    <xdr:sp>
      <xdr:nvSpPr>
        <xdr:cNvPr id="7" name="CaixaDeTexto 7"/>
        <xdr:cNvSpPr txBox="1">
          <a:spLocks noChangeArrowheads="1"/>
        </xdr:cNvSpPr>
      </xdr:nvSpPr>
      <xdr:spPr>
        <a:xfrm>
          <a:off x="200025" y="3343275"/>
          <a:ext cx="6991350" cy="7143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Ao participar de um Programa de Demissão Voluntária (PDV), um trabalhador recebeu da empresa $ 10.000. De modo que percebesse uma renda quinzenal indefinidamente, aplicou a importância em uma instituição financeira a juros efetivos de 1,5% a.m.. Considerando que a taxa de juros não variará, calcular o valor da renda quinzenal perpétua postecipada. </a:t>
          </a:r>
          <a:r>
            <a:rPr lang="en-US" cap="none" sz="1000" b="0" i="0" u="none" baseline="0">
              <a:solidFill>
                <a:srgbClr val="0066CC"/>
              </a:solidFill>
              <a:latin typeface="Arial"/>
              <a:ea typeface="Arial"/>
              <a:cs typeface="Arial"/>
            </a:rPr>
            <a:t>Resp: $ 74,72</a:t>
          </a:r>
        </a:p>
      </xdr:txBody>
    </xdr:sp>
    <xdr:clientData/>
  </xdr:twoCellAnchor>
  <xdr:twoCellAnchor>
    <xdr:from>
      <xdr:col>2</xdr:col>
      <xdr:colOff>809625</xdr:colOff>
      <xdr:row>53</xdr:row>
      <xdr:rowOff>0</xdr:rowOff>
    </xdr:from>
    <xdr:to>
      <xdr:col>3</xdr:col>
      <xdr:colOff>276225</xdr:colOff>
      <xdr:row>55</xdr:row>
      <xdr:rowOff>38100</xdr:rowOff>
    </xdr:to>
    <xdr:sp>
      <xdr:nvSpPr>
        <xdr:cNvPr id="8" name="CaixaDeTexto 8"/>
        <xdr:cNvSpPr txBox="1">
          <a:spLocks noChangeArrowheads="1"/>
        </xdr:cNvSpPr>
      </xdr:nvSpPr>
      <xdr:spPr>
        <a:xfrm>
          <a:off x="3028950" y="9086850"/>
          <a:ext cx="619125" cy="361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Valor Futuro</a:t>
          </a:r>
        </a:p>
      </xdr:txBody>
    </xdr:sp>
    <xdr:clientData/>
  </xdr:twoCellAnchor>
  <xdr:twoCellAnchor>
    <xdr:from>
      <xdr:col>2</xdr:col>
      <xdr:colOff>1095375</xdr:colOff>
      <xdr:row>52</xdr:row>
      <xdr:rowOff>0</xdr:rowOff>
    </xdr:from>
    <xdr:to>
      <xdr:col>3</xdr:col>
      <xdr:colOff>66675</xdr:colOff>
      <xdr:row>52</xdr:row>
      <xdr:rowOff>161925</xdr:rowOff>
    </xdr:to>
    <xdr:sp>
      <xdr:nvSpPr>
        <xdr:cNvPr id="9" name="Seta para cima 9"/>
        <xdr:cNvSpPr>
          <a:spLocks/>
        </xdr:cNvSpPr>
      </xdr:nvSpPr>
      <xdr:spPr>
        <a:xfrm>
          <a:off x="3314700" y="8915400"/>
          <a:ext cx="123825" cy="161925"/>
        </a:xfrm>
        <a:prstGeom prst="upArrow">
          <a:avLst>
            <a:gd name="adj" fmla="val -1176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247650</xdr:colOff>
      <xdr:row>56</xdr:row>
      <xdr:rowOff>76200</xdr:rowOff>
    </xdr:from>
    <xdr:to>
      <xdr:col>9</xdr:col>
      <xdr:colOff>104775</xdr:colOff>
      <xdr:row>59</xdr:row>
      <xdr:rowOff>123825</xdr:rowOff>
    </xdr:to>
    <xdr:sp>
      <xdr:nvSpPr>
        <xdr:cNvPr id="10" name="CaixaDeTexto 10"/>
        <xdr:cNvSpPr txBox="1">
          <a:spLocks noChangeArrowheads="1"/>
        </xdr:cNvSpPr>
      </xdr:nvSpPr>
      <xdr:spPr>
        <a:xfrm>
          <a:off x="247650" y="9648825"/>
          <a:ext cx="6905625" cy="5334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Uma sociedade de beneficiência pública ganhou de um mecenas uma doação de $ 25.000/ano em forma indefinida, recebidos no </a:t>
          </a:r>
          <a:r>
            <a:rPr lang="en-US" cap="none" sz="1000" b="0" i="0" u="sng" baseline="0">
              <a:solidFill>
                <a:srgbClr val="000000"/>
              </a:solidFill>
              <a:latin typeface="Arial"/>
              <a:ea typeface="Arial"/>
              <a:cs typeface="Arial"/>
            </a:rPr>
            <a:t>início</a:t>
          </a:r>
          <a:r>
            <a:rPr lang="en-US" cap="none" sz="1000" b="0" i="0" u="none" baseline="0">
              <a:solidFill>
                <a:srgbClr val="000000"/>
              </a:solidFill>
              <a:latin typeface="Arial"/>
              <a:ea typeface="Arial"/>
              <a:cs typeface="Arial"/>
            </a:rPr>
            <a:t> de cada ano, depois de transcorridos dois anos contados a partir da data da doação. A juros de 15% a.a., calcular o valor presente dessa doação. </a:t>
          </a:r>
          <a:r>
            <a:rPr lang="en-US" cap="none" sz="1000" b="0" i="0" u="none" baseline="0">
              <a:solidFill>
                <a:srgbClr val="0066CC"/>
              </a:solidFill>
              <a:latin typeface="Arial"/>
              <a:ea typeface="Arial"/>
              <a:cs typeface="Arial"/>
            </a:rPr>
            <a:t>Resp: $ 144.927,54
</a:t>
          </a:r>
        </a:p>
      </xdr:txBody>
    </xdr:sp>
    <xdr:clientData/>
  </xdr:twoCellAnchor>
  <xdr:twoCellAnchor>
    <xdr:from>
      <xdr:col>2</xdr:col>
      <xdr:colOff>809625</xdr:colOff>
      <xdr:row>63</xdr:row>
      <xdr:rowOff>0</xdr:rowOff>
    </xdr:from>
    <xdr:to>
      <xdr:col>3</xdr:col>
      <xdr:colOff>276225</xdr:colOff>
      <xdr:row>65</xdr:row>
      <xdr:rowOff>38100</xdr:rowOff>
    </xdr:to>
    <xdr:sp>
      <xdr:nvSpPr>
        <xdr:cNvPr id="11" name="CaixaDeTexto 11"/>
        <xdr:cNvSpPr txBox="1">
          <a:spLocks noChangeArrowheads="1"/>
        </xdr:cNvSpPr>
      </xdr:nvSpPr>
      <xdr:spPr>
        <a:xfrm>
          <a:off x="3028950" y="10744200"/>
          <a:ext cx="619125" cy="361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Valor Futuro</a:t>
          </a:r>
        </a:p>
      </xdr:txBody>
    </xdr:sp>
    <xdr:clientData/>
  </xdr:twoCellAnchor>
  <xdr:twoCellAnchor>
    <xdr:from>
      <xdr:col>2</xdr:col>
      <xdr:colOff>1095375</xdr:colOff>
      <xdr:row>62</xdr:row>
      <xdr:rowOff>0</xdr:rowOff>
    </xdr:from>
    <xdr:to>
      <xdr:col>3</xdr:col>
      <xdr:colOff>66675</xdr:colOff>
      <xdr:row>62</xdr:row>
      <xdr:rowOff>161925</xdr:rowOff>
    </xdr:to>
    <xdr:sp>
      <xdr:nvSpPr>
        <xdr:cNvPr id="12" name="Seta para cima 12"/>
        <xdr:cNvSpPr>
          <a:spLocks/>
        </xdr:cNvSpPr>
      </xdr:nvSpPr>
      <xdr:spPr>
        <a:xfrm>
          <a:off x="3314700" y="10572750"/>
          <a:ext cx="123825" cy="161925"/>
        </a:xfrm>
        <a:prstGeom prst="upArrow">
          <a:avLst>
            <a:gd name="adj" fmla="val -1176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228600</xdr:colOff>
      <xdr:row>66</xdr:row>
      <xdr:rowOff>85725</xdr:rowOff>
    </xdr:from>
    <xdr:to>
      <xdr:col>9</xdr:col>
      <xdr:colOff>161925</xdr:colOff>
      <xdr:row>73</xdr:row>
      <xdr:rowOff>76200</xdr:rowOff>
    </xdr:to>
    <xdr:sp>
      <xdr:nvSpPr>
        <xdr:cNvPr id="13" name="CaixaDeTexto 13"/>
        <xdr:cNvSpPr txBox="1">
          <a:spLocks noChangeArrowheads="1"/>
        </xdr:cNvSpPr>
      </xdr:nvSpPr>
      <xdr:spPr>
        <a:xfrm>
          <a:off x="228600" y="11315700"/>
          <a:ext cx="6981825" cy="1123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Um canal de irrigação teve um custo inicial de $ 500.000. O engenheiro hidráulico projetista da obra estima que, para estar permanentemente em condições operacionais, a cada três anos deve ser realizada uma reforma do canal a um custo aproximado de $ 150.000. Pede-se:
a.  Calcular a quantia que deve ser aplicada hoje a juros de 15% a.a., de modo que assegure a reforma perpétua do canal.   </a:t>
          </a:r>
          <a:r>
            <a:rPr lang="en-US" cap="none" sz="1000" b="0" i="0" u="none" baseline="0">
              <a:solidFill>
                <a:srgbClr val="0066CC"/>
              </a:solidFill>
              <a:latin typeface="Arial"/>
              <a:ea typeface="Arial"/>
              <a:cs typeface="Arial"/>
            </a:rPr>
            <a:t>Resp: $ 287.976,96</a:t>
          </a:r>
          <a:r>
            <a:rPr lang="en-US" cap="none" sz="1000" b="0" i="0" u="none" baseline="0">
              <a:solidFill>
                <a:srgbClr val="000000"/>
              </a:solidFill>
              <a:latin typeface="Arial"/>
              <a:ea typeface="Arial"/>
              <a:cs typeface="Arial"/>
            </a:rPr>
            <a:t>
b.  Determinar o custo capitalizado do canal admitindo-se um custo do capital de 15% a.a..   </a:t>
          </a:r>
          <a:r>
            <a:rPr lang="en-US" cap="none" sz="1000" b="0" i="0" u="none" baseline="0">
              <a:solidFill>
                <a:srgbClr val="0066CC"/>
              </a:solidFill>
              <a:latin typeface="Arial"/>
              <a:ea typeface="Arial"/>
              <a:cs typeface="Arial"/>
            </a:rPr>
            <a:t>Resp: 787.976,96.
</a:t>
          </a:r>
        </a:p>
      </xdr:txBody>
    </xdr:sp>
    <xdr:clientData/>
  </xdr:twoCellAnchor>
  <xdr:twoCellAnchor>
    <xdr:from>
      <xdr:col>2</xdr:col>
      <xdr:colOff>571500</xdr:colOff>
      <xdr:row>76</xdr:row>
      <xdr:rowOff>19050</xdr:rowOff>
    </xdr:from>
    <xdr:to>
      <xdr:col>5</xdr:col>
      <xdr:colOff>342900</xdr:colOff>
      <xdr:row>79</xdr:row>
      <xdr:rowOff>57150</xdr:rowOff>
    </xdr:to>
    <xdr:sp>
      <xdr:nvSpPr>
        <xdr:cNvPr id="14" name="CaixaDeTexto 14"/>
        <xdr:cNvSpPr txBox="1">
          <a:spLocks noChangeArrowheads="1"/>
        </xdr:cNvSpPr>
      </xdr:nvSpPr>
      <xdr:spPr>
        <a:xfrm>
          <a:off x="2790825" y="12896850"/>
          <a:ext cx="2143125" cy="5334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Pagamentos corrrespondentes a uma despesa de $150.000,00</a:t>
          </a:r>
          <a:r>
            <a:rPr lang="en-US" cap="none" sz="1000" b="0" i="0" u="none" baseline="0">
              <a:solidFill>
                <a:srgbClr val="000000"/>
              </a:solidFill>
              <a:latin typeface="Arial"/>
              <a:ea typeface="Arial"/>
              <a:cs typeface="Arial"/>
            </a:rPr>
            <a:t> de 3 em 3 anos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114300</xdr:rowOff>
    </xdr:from>
    <xdr:to>
      <xdr:col>10</xdr:col>
      <xdr:colOff>171450</xdr:colOff>
      <xdr:row>5</xdr:row>
      <xdr:rowOff>19050</xdr:rowOff>
    </xdr:to>
    <xdr:sp>
      <xdr:nvSpPr>
        <xdr:cNvPr id="1" name="CaixaDeTexto 1"/>
        <xdr:cNvSpPr txBox="1">
          <a:spLocks noChangeArrowheads="1"/>
        </xdr:cNvSpPr>
      </xdr:nvSpPr>
      <xdr:spPr>
        <a:xfrm>
          <a:off x="161925" y="295275"/>
          <a:ext cx="7600950" cy="561975"/>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Suponhamos que a compra do computador possa ser adiada por mais 1 ano e que você consiga fazer um terceiro depósito de $ 1.000 no final do segundo ano. Quanto estará disponível para gastar de agora a 3 anos? </a:t>
          </a:r>
          <a:r>
            <a:rPr lang="en-US" cap="none" sz="1000" b="0" i="1" u="none" baseline="0">
              <a:solidFill>
                <a:srgbClr val="000000"/>
              </a:solidFill>
              <a:latin typeface="Arial"/>
              <a:ea typeface="Arial"/>
              <a:cs typeface="Arial"/>
            </a:rPr>
            <a:t>Resp</a:t>
          </a:r>
          <a:r>
            <a:rPr lang="en-US" cap="none" sz="1000" b="0" i="0" u="none" baseline="0">
              <a:solidFill>
                <a:srgbClr val="000000"/>
              </a:solidFill>
              <a:latin typeface="Arial"/>
              <a:ea typeface="Arial"/>
              <a:cs typeface="Arial"/>
            </a:rPr>
            <a:t>: $ 4.224,61
</a:t>
          </a:r>
        </a:p>
      </xdr:txBody>
    </xdr:sp>
    <xdr:clientData/>
  </xdr:twoCellAnchor>
  <xdr:twoCellAnchor>
    <xdr:from>
      <xdr:col>0</xdr:col>
      <xdr:colOff>228600</xdr:colOff>
      <xdr:row>14</xdr:row>
      <xdr:rowOff>76200</xdr:rowOff>
    </xdr:from>
    <xdr:to>
      <xdr:col>9</xdr:col>
      <xdr:colOff>85725</xdr:colOff>
      <xdr:row>17</xdr:row>
      <xdr:rowOff>142875</xdr:rowOff>
    </xdr:to>
    <xdr:sp>
      <xdr:nvSpPr>
        <xdr:cNvPr id="2" name="CaixaDeTexto 3"/>
        <xdr:cNvSpPr txBox="1">
          <a:spLocks noChangeArrowheads="1"/>
        </xdr:cNvSpPr>
      </xdr:nvSpPr>
      <xdr:spPr>
        <a:xfrm>
          <a:off x="228600" y="2486025"/>
          <a:ext cx="6838950" cy="55245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Você acha que será capaz de depositar $ 4.000 ao final de cada um dos três próximos anos em uma aplicação bancária que rende 8% de juros ao ano. Atualmente, você possui $ 7.000 nessa aplicação. Quanto você terá em três anos? E em quatro? </a:t>
          </a:r>
          <a:r>
            <a:rPr lang="en-US" cap="none" sz="1000" b="0" i="1" u="none" baseline="0">
              <a:solidFill>
                <a:srgbClr val="000000"/>
              </a:solidFill>
              <a:latin typeface="Arial"/>
              <a:ea typeface="Arial"/>
              <a:cs typeface="Arial"/>
            </a:rPr>
            <a:t>Resp</a:t>
          </a:r>
          <a:r>
            <a:rPr lang="en-US" cap="none" sz="1000" b="0" i="0" u="none" baseline="0">
              <a:solidFill>
                <a:srgbClr val="000000"/>
              </a:solidFill>
              <a:latin typeface="Arial"/>
              <a:ea typeface="Arial"/>
              <a:cs typeface="Arial"/>
            </a:rPr>
            <a:t>: $ 21.803,58 e $ 23.547,87
</a:t>
          </a:r>
        </a:p>
      </xdr:txBody>
    </xdr:sp>
    <xdr:clientData/>
  </xdr:twoCellAnchor>
  <xdr:twoCellAnchor>
    <xdr:from>
      <xdr:col>4</xdr:col>
      <xdr:colOff>466725</xdr:colOff>
      <xdr:row>26</xdr:row>
      <xdr:rowOff>19050</xdr:rowOff>
    </xdr:from>
    <xdr:to>
      <xdr:col>7</xdr:col>
      <xdr:colOff>171450</xdr:colOff>
      <xdr:row>27</xdr:row>
      <xdr:rowOff>104775</xdr:rowOff>
    </xdr:to>
    <xdr:sp>
      <xdr:nvSpPr>
        <xdr:cNvPr id="3" name="Seta em curva para cima 4"/>
        <xdr:cNvSpPr>
          <a:spLocks/>
        </xdr:cNvSpPr>
      </xdr:nvSpPr>
      <xdr:spPr>
        <a:xfrm>
          <a:off x="3609975" y="4476750"/>
          <a:ext cx="2133600" cy="257175"/>
        </a:xfrm>
        <a:prstGeom prst="curvedUpArrow">
          <a:avLst>
            <a:gd name="adj1" fmla="val 28384"/>
            <a:gd name="adj2" fmla="val 40824"/>
            <a:gd name="adj3" fmla="val -250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742950</xdr:colOff>
      <xdr:row>21</xdr:row>
      <xdr:rowOff>171450</xdr:rowOff>
    </xdr:from>
    <xdr:to>
      <xdr:col>7</xdr:col>
      <xdr:colOff>752475</xdr:colOff>
      <xdr:row>26</xdr:row>
      <xdr:rowOff>19050</xdr:rowOff>
    </xdr:to>
    <xdr:sp>
      <xdr:nvSpPr>
        <xdr:cNvPr id="4" name="Conector reto 6"/>
        <xdr:cNvSpPr>
          <a:spLocks/>
        </xdr:cNvSpPr>
      </xdr:nvSpPr>
      <xdr:spPr>
        <a:xfrm rot="16200000" flipH="1">
          <a:off x="6315075" y="3724275"/>
          <a:ext cx="9525" cy="75247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152400</xdr:colOff>
      <xdr:row>19</xdr:row>
      <xdr:rowOff>0</xdr:rowOff>
    </xdr:from>
    <xdr:to>
      <xdr:col>9</xdr:col>
      <xdr:colOff>104775</xdr:colOff>
      <xdr:row>21</xdr:row>
      <xdr:rowOff>47625</xdr:rowOff>
    </xdr:to>
    <xdr:sp>
      <xdr:nvSpPr>
        <xdr:cNvPr id="5" name="Seta em curva para baixo 7"/>
        <xdr:cNvSpPr>
          <a:spLocks/>
        </xdr:cNvSpPr>
      </xdr:nvSpPr>
      <xdr:spPr>
        <a:xfrm>
          <a:off x="4095750" y="3219450"/>
          <a:ext cx="2990850" cy="381000"/>
        </a:xfrm>
        <a:prstGeom prst="curvedDownArrow">
          <a:avLst>
            <a:gd name="adj1" fmla="val 35046"/>
            <a:gd name="adj2" fmla="val 44194"/>
            <a:gd name="adj3" fmla="val 250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209550</xdr:colOff>
      <xdr:row>29</xdr:row>
      <xdr:rowOff>85725</xdr:rowOff>
    </xdr:from>
    <xdr:to>
      <xdr:col>9</xdr:col>
      <xdr:colOff>66675</xdr:colOff>
      <xdr:row>32</xdr:row>
      <xdr:rowOff>9525</xdr:rowOff>
    </xdr:to>
    <xdr:sp>
      <xdr:nvSpPr>
        <xdr:cNvPr id="6" name="CaixaDeTexto 8"/>
        <xdr:cNvSpPr txBox="1">
          <a:spLocks noChangeArrowheads="1"/>
        </xdr:cNvSpPr>
      </xdr:nvSpPr>
      <xdr:spPr>
        <a:xfrm>
          <a:off x="209550" y="5038725"/>
          <a:ext cx="6838950" cy="409575"/>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Considere um investimento de $ 2.000 ao final de cada ano durante os próximos cinco anos. O saldo atual é zero e a taxa é de 10% a.a. Calcule o valor futuro deste investimento, desenhando a linha do tempo. </a:t>
          </a:r>
        </a:p>
      </xdr:txBody>
    </xdr:sp>
    <xdr:clientData/>
  </xdr:twoCellAnchor>
  <xdr:twoCellAnchor>
    <xdr:from>
      <xdr:col>0</xdr:col>
      <xdr:colOff>228600</xdr:colOff>
      <xdr:row>43</xdr:row>
      <xdr:rowOff>76200</xdr:rowOff>
    </xdr:from>
    <xdr:to>
      <xdr:col>9</xdr:col>
      <xdr:colOff>85725</xdr:colOff>
      <xdr:row>47</xdr:row>
      <xdr:rowOff>47625</xdr:rowOff>
    </xdr:to>
    <xdr:sp>
      <xdr:nvSpPr>
        <xdr:cNvPr id="7" name="CaixaDeTexto 14"/>
        <xdr:cNvSpPr txBox="1">
          <a:spLocks noChangeArrowheads="1"/>
        </xdr:cNvSpPr>
      </xdr:nvSpPr>
      <xdr:spPr>
        <a:xfrm>
          <a:off x="228600" y="7448550"/>
          <a:ext cx="6838950" cy="619125"/>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Se você aplicar $ 100 daqui a um ano, $ 200 daqui a dois anos e $ 300 daqui a três anos, quanto você terá em três anos? Quanto deste montante é representado por juros? Quanto você terá em cinco anos se não realizar nenhuma aplicação adicional?Suponha uma taxa de juros igual a 7% durante o período.</a:t>
          </a:r>
          <a:r>
            <a:rPr lang="en-US" cap="none" sz="1000" b="0" i="1" u="none" baseline="0">
              <a:solidFill>
                <a:srgbClr val="000000"/>
              </a:solidFill>
              <a:latin typeface="Arial"/>
              <a:ea typeface="Arial"/>
              <a:cs typeface="Arial"/>
            </a:rPr>
            <a:t>Resp: $ 628,49; $ 28,49; $ 719,56</a:t>
          </a:r>
        </a:p>
      </xdr:txBody>
    </xdr:sp>
    <xdr:clientData/>
  </xdr:twoCellAnchor>
  <xdr:twoCellAnchor>
    <xdr:from>
      <xdr:col>5</xdr:col>
      <xdr:colOff>419100</xdr:colOff>
      <xdr:row>57</xdr:row>
      <xdr:rowOff>9525</xdr:rowOff>
    </xdr:from>
    <xdr:to>
      <xdr:col>5</xdr:col>
      <xdr:colOff>590550</xdr:colOff>
      <xdr:row>58</xdr:row>
      <xdr:rowOff>0</xdr:rowOff>
    </xdr:to>
    <xdr:sp>
      <xdr:nvSpPr>
        <xdr:cNvPr id="8" name="Seta para cima 15"/>
        <xdr:cNvSpPr>
          <a:spLocks/>
        </xdr:cNvSpPr>
      </xdr:nvSpPr>
      <xdr:spPr>
        <a:xfrm>
          <a:off x="4362450" y="9791700"/>
          <a:ext cx="171450" cy="161925"/>
        </a:xfrm>
        <a:prstGeom prst="upArrow">
          <a:avLst>
            <a:gd name="adj" fmla="val 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152400</xdr:rowOff>
    </xdr:from>
    <xdr:to>
      <xdr:col>7</xdr:col>
      <xdr:colOff>523875</xdr:colOff>
      <xdr:row>6</xdr:row>
      <xdr:rowOff>57150</xdr:rowOff>
    </xdr:to>
    <xdr:sp>
      <xdr:nvSpPr>
        <xdr:cNvPr id="1" name="CaixaDeTexto 2"/>
        <xdr:cNvSpPr txBox="1">
          <a:spLocks noChangeArrowheads="1"/>
        </xdr:cNvSpPr>
      </xdr:nvSpPr>
      <xdr:spPr>
        <a:xfrm>
          <a:off x="352425" y="314325"/>
          <a:ext cx="6067425" cy="7143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Suponhamos que seu revendedor de automóveis lhe dê uma escolha entre pagar $15.500 por um carro novo, ou entrar em um plano de prestações onde você paga $8.000 de entrada hoje, e faz pagamentos de $4.000 em cada um dos próximos dois anos. Qual é o melhor negócio? Suponha que a taxa de juros que você ganha em investimentos seguros seja de 8% a.a.
</a:t>
          </a:r>
        </a:p>
      </xdr:txBody>
    </xdr:sp>
    <xdr:clientData/>
  </xdr:twoCellAnchor>
  <xdr:twoCellAnchor>
    <xdr:from>
      <xdr:col>0</xdr:col>
      <xdr:colOff>333375</xdr:colOff>
      <xdr:row>7</xdr:row>
      <xdr:rowOff>152400</xdr:rowOff>
    </xdr:from>
    <xdr:to>
      <xdr:col>7</xdr:col>
      <xdr:colOff>514350</xdr:colOff>
      <xdr:row>16</xdr:row>
      <xdr:rowOff>28575</xdr:rowOff>
    </xdr:to>
    <xdr:sp>
      <xdr:nvSpPr>
        <xdr:cNvPr id="2" name="CaixaDeTexto 3"/>
        <xdr:cNvSpPr txBox="1">
          <a:spLocks noChangeArrowheads="1"/>
        </xdr:cNvSpPr>
      </xdr:nvSpPr>
      <xdr:spPr>
        <a:xfrm>
          <a:off x="333375" y="1285875"/>
          <a:ext cx="6076950" cy="1333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0</xdr:colOff>
      <xdr:row>8</xdr:row>
      <xdr:rowOff>0</xdr:rowOff>
    </xdr:from>
    <xdr:to>
      <xdr:col>7</xdr:col>
      <xdr:colOff>600075</xdr:colOff>
      <xdr:row>16</xdr:row>
      <xdr:rowOff>123825</xdr:rowOff>
    </xdr:to>
    <xdr:pic>
      <xdr:nvPicPr>
        <xdr:cNvPr id="3" name="Picture 1"/>
        <xdr:cNvPicPr preferRelativeResize="1">
          <a:picLocks noChangeAspect="1"/>
        </xdr:cNvPicPr>
      </xdr:nvPicPr>
      <xdr:blipFill>
        <a:blip r:embed="rId1"/>
        <a:srcRect r="15574"/>
        <a:stretch>
          <a:fillRect/>
        </a:stretch>
      </xdr:blipFill>
      <xdr:spPr>
        <a:xfrm>
          <a:off x="971550" y="1295400"/>
          <a:ext cx="5524500" cy="1419225"/>
        </a:xfrm>
        <a:prstGeom prst="rect">
          <a:avLst/>
        </a:prstGeom>
        <a:noFill/>
        <a:ln w="9525" cmpd="sng">
          <a:noFill/>
        </a:ln>
      </xdr:spPr>
    </xdr:pic>
    <xdr:clientData/>
  </xdr:twoCellAnchor>
  <xdr:twoCellAnchor editAs="oneCell">
    <xdr:from>
      <xdr:col>0</xdr:col>
      <xdr:colOff>323850</xdr:colOff>
      <xdr:row>17</xdr:row>
      <xdr:rowOff>0</xdr:rowOff>
    </xdr:from>
    <xdr:to>
      <xdr:col>7</xdr:col>
      <xdr:colOff>247650</xdr:colOff>
      <xdr:row>27</xdr:row>
      <xdr:rowOff>19050</xdr:rowOff>
    </xdr:to>
    <xdr:pic>
      <xdr:nvPicPr>
        <xdr:cNvPr id="4" name="Imagem 5"/>
        <xdr:cNvPicPr preferRelativeResize="1">
          <a:picLocks noChangeAspect="1"/>
        </xdr:cNvPicPr>
      </xdr:nvPicPr>
      <xdr:blipFill>
        <a:blip r:embed="rId2"/>
        <a:stretch>
          <a:fillRect/>
        </a:stretch>
      </xdr:blipFill>
      <xdr:spPr>
        <a:xfrm>
          <a:off x="323850" y="2752725"/>
          <a:ext cx="5819775" cy="1638300"/>
        </a:xfrm>
        <a:prstGeom prst="rect">
          <a:avLst/>
        </a:prstGeom>
        <a:noFill/>
        <a:ln w="9525" cmpd="sng">
          <a:noFill/>
        </a:ln>
      </xdr:spPr>
    </xdr:pic>
    <xdr:clientData/>
  </xdr:twoCellAnchor>
  <xdr:twoCellAnchor>
    <xdr:from>
      <xdr:col>0</xdr:col>
      <xdr:colOff>323850</xdr:colOff>
      <xdr:row>37</xdr:row>
      <xdr:rowOff>0</xdr:rowOff>
    </xdr:from>
    <xdr:to>
      <xdr:col>6</xdr:col>
      <xdr:colOff>200025</xdr:colOff>
      <xdr:row>39</xdr:row>
      <xdr:rowOff>38100</xdr:rowOff>
    </xdr:to>
    <xdr:sp>
      <xdr:nvSpPr>
        <xdr:cNvPr id="5" name="CaixaDeTexto 6"/>
        <xdr:cNvSpPr txBox="1">
          <a:spLocks noChangeArrowheads="1"/>
        </xdr:cNvSpPr>
      </xdr:nvSpPr>
      <xdr:spPr>
        <a:xfrm>
          <a:off x="323850" y="6086475"/>
          <a:ext cx="5162550" cy="361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Como o valor presente dos três pagamentos é menor do que os $ 15.500, o plano de prestações de fato é a alternativa mais barata.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114300</xdr:rowOff>
    </xdr:from>
    <xdr:to>
      <xdr:col>10</xdr:col>
      <xdr:colOff>171450</xdr:colOff>
      <xdr:row>4</xdr:row>
      <xdr:rowOff>152400</xdr:rowOff>
    </xdr:to>
    <xdr:sp>
      <xdr:nvSpPr>
        <xdr:cNvPr id="1" name="CaixaDeTexto 1"/>
        <xdr:cNvSpPr txBox="1">
          <a:spLocks noChangeArrowheads="1"/>
        </xdr:cNvSpPr>
      </xdr:nvSpPr>
      <xdr:spPr>
        <a:xfrm>
          <a:off x="161925" y="295275"/>
          <a:ext cx="8267700" cy="53340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Para poder evitar os impostos de espólio, sua rica tia Frederica lhe dará $ 10.000 por ano, por 4 anos, começando daqui a 1 ano. Quanto é o valor presente da doação planejada da benfeitora? A taxa de juros é de 7% a.a.. Quanto você terá daqui a 4 anos se investir cada parcela a 7%?
</a:t>
          </a:r>
        </a:p>
      </xdr:txBody>
    </xdr:sp>
    <xdr:clientData/>
  </xdr:twoCellAnchor>
  <xdr:twoCellAnchor>
    <xdr:from>
      <xdr:col>0</xdr:col>
      <xdr:colOff>228600</xdr:colOff>
      <xdr:row>15</xdr:row>
      <xdr:rowOff>76200</xdr:rowOff>
    </xdr:from>
    <xdr:to>
      <xdr:col>9</xdr:col>
      <xdr:colOff>85725</xdr:colOff>
      <xdr:row>18</xdr:row>
      <xdr:rowOff>142875</xdr:rowOff>
    </xdr:to>
    <xdr:sp>
      <xdr:nvSpPr>
        <xdr:cNvPr id="2" name="CaixaDeTexto 2"/>
        <xdr:cNvSpPr txBox="1">
          <a:spLocks noChangeArrowheads="1"/>
        </xdr:cNvSpPr>
      </xdr:nvSpPr>
      <xdr:spPr>
        <a:xfrm>
          <a:off x="228600" y="2819400"/>
          <a:ext cx="7505700" cy="55245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Suponha que você precise de $ 1.000 daqui a um ano, e de mais $ 2.000 daqui a dois anos. Se  seu dinheiro rende 9% a.a., quanto você precisa aplicar hoje para ter exatamente esse valor no futuro? Em outras palavras, qual é o valor presente dos dois fluxos de caixa a 9% a.a.? </a:t>
          </a:r>
          <a:r>
            <a:rPr lang="en-US" cap="none" sz="1000" b="0" i="0" u="none" baseline="0">
              <a:solidFill>
                <a:srgbClr val="0066CC"/>
              </a:solidFill>
              <a:latin typeface="Arial"/>
              <a:ea typeface="Arial"/>
              <a:cs typeface="Arial"/>
            </a:rPr>
            <a:t>Resp: $ 2.600,79
</a:t>
          </a:r>
        </a:p>
      </xdr:txBody>
    </xdr:sp>
    <xdr:clientData/>
  </xdr:twoCellAnchor>
  <xdr:twoCellAnchor>
    <xdr:from>
      <xdr:col>0</xdr:col>
      <xdr:colOff>209550</xdr:colOff>
      <xdr:row>30</xdr:row>
      <xdr:rowOff>85725</xdr:rowOff>
    </xdr:from>
    <xdr:to>
      <xdr:col>9</xdr:col>
      <xdr:colOff>66675</xdr:colOff>
      <xdr:row>33</xdr:row>
      <xdr:rowOff>9525</xdr:rowOff>
    </xdr:to>
    <xdr:sp>
      <xdr:nvSpPr>
        <xdr:cNvPr id="3" name="CaixaDeTexto 6"/>
        <xdr:cNvSpPr txBox="1">
          <a:spLocks noChangeArrowheads="1"/>
        </xdr:cNvSpPr>
      </xdr:nvSpPr>
      <xdr:spPr>
        <a:xfrm>
          <a:off x="209550" y="5486400"/>
          <a:ext cx="7505700" cy="409575"/>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Imagine que você possua um investimento que pagará $ 1.000 ao final de cada ano durante os próximos cinco anos. Determine o valor presente se a taxa de desconto é de 6% a.a.. </a:t>
          </a:r>
          <a:r>
            <a:rPr lang="en-US" cap="none" sz="1000" b="0" i="0" u="none" baseline="0">
              <a:solidFill>
                <a:srgbClr val="0066CC"/>
              </a:solidFill>
              <a:latin typeface="Arial"/>
              <a:ea typeface="Arial"/>
              <a:cs typeface="Arial"/>
            </a:rPr>
            <a:t>Resp: $ 4.212,36</a:t>
          </a:r>
        </a:p>
      </xdr:txBody>
    </xdr:sp>
    <xdr:clientData/>
  </xdr:twoCellAnchor>
  <xdr:twoCellAnchor>
    <xdr:from>
      <xdr:col>0</xdr:col>
      <xdr:colOff>228600</xdr:colOff>
      <xdr:row>44</xdr:row>
      <xdr:rowOff>76200</xdr:rowOff>
    </xdr:from>
    <xdr:to>
      <xdr:col>7</xdr:col>
      <xdr:colOff>47625</xdr:colOff>
      <xdr:row>47</xdr:row>
      <xdr:rowOff>152400</xdr:rowOff>
    </xdr:to>
    <xdr:sp>
      <xdr:nvSpPr>
        <xdr:cNvPr id="4" name="CaixaDeTexto 7"/>
        <xdr:cNvSpPr txBox="1">
          <a:spLocks noChangeArrowheads="1"/>
        </xdr:cNvSpPr>
      </xdr:nvSpPr>
      <xdr:spPr>
        <a:xfrm>
          <a:off x="228600" y="8134350"/>
          <a:ext cx="6057900" cy="57150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Ofereceram a você um investimento que paga $ 200 em um ano, $ 400 em dois, $ 600 em três e $ 800 em quatro. Investimentos semelhantes rendem 12%a.a.. Qual é o valor máximo que se deve pagar por esse investimento? </a:t>
          </a:r>
          <a:r>
            <a:rPr lang="en-US" cap="none" sz="1000" b="0" i="0" u="none" baseline="0">
              <a:solidFill>
                <a:srgbClr val="0066CC"/>
              </a:solidFill>
              <a:latin typeface="Arial"/>
              <a:ea typeface="Arial"/>
              <a:cs typeface="Arial"/>
            </a:rPr>
            <a:t>Resp: $ 1.432,93</a:t>
          </a:r>
        </a:p>
      </xdr:txBody>
    </xdr:sp>
    <xdr:clientData/>
  </xdr:twoCellAnchor>
  <xdr:twoCellAnchor>
    <xdr:from>
      <xdr:col>0</xdr:col>
      <xdr:colOff>209550</xdr:colOff>
      <xdr:row>59</xdr:row>
      <xdr:rowOff>76200</xdr:rowOff>
    </xdr:from>
    <xdr:to>
      <xdr:col>7</xdr:col>
      <xdr:colOff>28575</xdr:colOff>
      <xdr:row>64</xdr:row>
      <xdr:rowOff>66675</xdr:rowOff>
    </xdr:to>
    <xdr:sp>
      <xdr:nvSpPr>
        <xdr:cNvPr id="5" name="CaixaDeTexto 9"/>
        <xdr:cNvSpPr txBox="1">
          <a:spLocks noChangeArrowheads="1"/>
        </xdr:cNvSpPr>
      </xdr:nvSpPr>
      <xdr:spPr>
        <a:xfrm>
          <a:off x="209550" y="10915650"/>
          <a:ext cx="6057900" cy="80010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Foi oferecido a você um investimento que promete três pagamentos de $ 5.000. O primeiro ocorrerá daqui a quatro anos, o segundo daqui a cinco e o terceiro daqui a seis. Se você conseguir rendimentos de 11% a.a., qual é o valor máximo desse investimento hoje? Qual é o valor futuro desses fluxos de caixa? </a:t>
          </a:r>
          <a:r>
            <a:rPr lang="en-US" cap="none" sz="1000" b="0" i="0" u="none" baseline="0">
              <a:solidFill>
                <a:srgbClr val="0066CC"/>
              </a:solidFill>
              <a:latin typeface="Arial"/>
              <a:ea typeface="Arial"/>
              <a:cs typeface="Arial"/>
            </a:rPr>
            <a:t>Resp: $ 8.934,12; $ 16.710,50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xdr:row>
      <xdr:rowOff>0</xdr:rowOff>
    </xdr:from>
    <xdr:to>
      <xdr:col>7</xdr:col>
      <xdr:colOff>485775</xdr:colOff>
      <xdr:row>6</xdr:row>
      <xdr:rowOff>66675</xdr:rowOff>
    </xdr:to>
    <xdr:sp>
      <xdr:nvSpPr>
        <xdr:cNvPr id="1" name="CaixaDeTexto 1"/>
        <xdr:cNvSpPr txBox="1">
          <a:spLocks noChangeArrowheads="1"/>
        </xdr:cNvSpPr>
      </xdr:nvSpPr>
      <xdr:spPr>
        <a:xfrm>
          <a:off x="323850" y="323850"/>
          <a:ext cx="6657975" cy="7143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Daqui a 50 anos você estará se aposentando, mas já começou a poupar. Vamos supor que você queira acumular $ 500.000 até a data de sua aposentadoria para poder sustentar seu padrão de vida. Quanto você terá de poupar a cada ano entre hoje e a sua aposentadoria para satisfazer essa meta futura? Digamos que a taxa de juros seja de 10% a.a.. 
</a:t>
          </a:r>
          <a:r>
            <a:rPr lang="en-US" cap="none" sz="1000" b="0" i="0" u="none" baseline="0">
              <a:solidFill>
                <a:srgbClr val="000000"/>
              </a:solidFill>
              <a:latin typeface="Arial"/>
              <a:ea typeface="Arial"/>
              <a:cs typeface="Arial"/>
            </a:rPr>
            <a:t>
</a:t>
          </a:r>
        </a:p>
      </xdr:txBody>
    </xdr:sp>
    <xdr:clientData/>
  </xdr:twoCellAnchor>
  <xdr:twoCellAnchor editAs="oneCell">
    <xdr:from>
      <xdr:col>7</xdr:col>
      <xdr:colOff>581025</xdr:colOff>
      <xdr:row>1</xdr:row>
      <xdr:rowOff>66675</xdr:rowOff>
    </xdr:from>
    <xdr:to>
      <xdr:col>9</xdr:col>
      <xdr:colOff>504825</xdr:colOff>
      <xdr:row>8</xdr:row>
      <xdr:rowOff>85725</xdr:rowOff>
    </xdr:to>
    <xdr:pic>
      <xdr:nvPicPr>
        <xdr:cNvPr id="2" name="Imagem 2" descr="3748794"/>
        <xdr:cNvPicPr preferRelativeResize="1">
          <a:picLocks noChangeAspect="1"/>
        </xdr:cNvPicPr>
      </xdr:nvPicPr>
      <xdr:blipFill>
        <a:blip r:embed="rId1"/>
        <a:stretch>
          <a:fillRect/>
        </a:stretch>
      </xdr:blipFill>
      <xdr:spPr>
        <a:xfrm>
          <a:off x="7077075" y="228600"/>
          <a:ext cx="1143000" cy="1152525"/>
        </a:xfrm>
        <a:prstGeom prst="rect">
          <a:avLst/>
        </a:prstGeom>
        <a:noFill/>
        <a:ln w="9525" cmpd="sng">
          <a:noFill/>
        </a:ln>
      </xdr:spPr>
    </xdr:pic>
    <xdr:clientData/>
  </xdr:twoCellAnchor>
  <xdr:twoCellAnchor editAs="oneCell">
    <xdr:from>
      <xdr:col>0</xdr:col>
      <xdr:colOff>104775</xdr:colOff>
      <xdr:row>7</xdr:row>
      <xdr:rowOff>0</xdr:rowOff>
    </xdr:from>
    <xdr:to>
      <xdr:col>4</xdr:col>
      <xdr:colOff>180975</xdr:colOff>
      <xdr:row>13</xdr:row>
      <xdr:rowOff>28575</xdr:rowOff>
    </xdr:to>
    <xdr:pic>
      <xdr:nvPicPr>
        <xdr:cNvPr id="3" name="Imagem 3"/>
        <xdr:cNvPicPr preferRelativeResize="1">
          <a:picLocks noChangeAspect="1"/>
        </xdr:cNvPicPr>
      </xdr:nvPicPr>
      <xdr:blipFill>
        <a:blip r:embed="rId2"/>
        <a:stretch>
          <a:fillRect/>
        </a:stretch>
      </xdr:blipFill>
      <xdr:spPr>
        <a:xfrm>
          <a:off x="104775" y="1133475"/>
          <a:ext cx="4476750" cy="1000125"/>
        </a:xfrm>
        <a:prstGeom prst="rect">
          <a:avLst/>
        </a:prstGeom>
        <a:noFill/>
        <a:ln w="9525" cmpd="sng">
          <a:noFill/>
        </a:ln>
      </xdr:spPr>
    </xdr:pic>
    <xdr:clientData/>
  </xdr:twoCellAnchor>
  <xdr:twoCellAnchor>
    <xdr:from>
      <xdr:col>0</xdr:col>
      <xdr:colOff>371475</xdr:colOff>
      <xdr:row>17</xdr:row>
      <xdr:rowOff>85725</xdr:rowOff>
    </xdr:from>
    <xdr:to>
      <xdr:col>3</xdr:col>
      <xdr:colOff>704850</xdr:colOff>
      <xdr:row>19</xdr:row>
      <xdr:rowOff>38100</xdr:rowOff>
    </xdr:to>
    <xdr:sp>
      <xdr:nvSpPr>
        <xdr:cNvPr id="4" name="CaixaDeTexto 4"/>
        <xdr:cNvSpPr txBox="1">
          <a:spLocks noChangeArrowheads="1"/>
        </xdr:cNvSpPr>
      </xdr:nvSpPr>
      <xdr:spPr>
        <a:xfrm>
          <a:off x="371475" y="2838450"/>
          <a:ext cx="3962400" cy="2762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Arial"/>
              <a:ea typeface="Arial"/>
              <a:cs typeface="Arial"/>
            </a:rPr>
            <a:t>Ou     Pgto = 500.000 / 1.163,9085 = </a:t>
          </a:r>
          <a:r>
            <a:rPr lang="en-US" cap="none" sz="1200" b="1" i="0" u="none" baseline="0">
              <a:solidFill>
                <a:srgbClr val="000000"/>
              </a:solidFill>
              <a:latin typeface="Arial"/>
              <a:ea typeface="Arial"/>
              <a:cs typeface="Arial"/>
            </a:rPr>
            <a:t>R$</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429,59</a:t>
          </a:r>
          <a:r>
            <a:rPr lang="en-US" cap="none" sz="12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114300</xdr:rowOff>
    </xdr:from>
    <xdr:to>
      <xdr:col>10</xdr:col>
      <xdr:colOff>171450</xdr:colOff>
      <xdr:row>4</xdr:row>
      <xdr:rowOff>19050</xdr:rowOff>
    </xdr:to>
    <xdr:sp>
      <xdr:nvSpPr>
        <xdr:cNvPr id="1" name="CaixaDeTexto 1"/>
        <xdr:cNvSpPr txBox="1">
          <a:spLocks noChangeArrowheads="1"/>
        </xdr:cNvSpPr>
      </xdr:nvSpPr>
      <xdr:spPr>
        <a:xfrm>
          <a:off x="161925" y="295275"/>
          <a:ext cx="8505825" cy="40005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Você está de volta novamente ao modo de economia. Dessa vez você está alocando $ 3.000 ao final de cada ano para poder comprar um carro. Se sua poupança render juros de 8% ao ano, quanto você conseguirá ter no final de 4 anos? </a:t>
          </a:r>
          <a:r>
            <a:rPr lang="en-US" cap="none" sz="1000" b="0" i="0" u="none" baseline="0">
              <a:solidFill>
                <a:srgbClr val="0066CC"/>
              </a:solidFill>
              <a:latin typeface="Arial"/>
              <a:ea typeface="Arial"/>
              <a:cs typeface="Arial"/>
            </a:rPr>
            <a:t>Resp: $ 13.518
</a:t>
          </a:r>
        </a:p>
      </xdr:txBody>
    </xdr:sp>
    <xdr:clientData/>
  </xdr:twoCellAnchor>
  <xdr:twoCellAnchor>
    <xdr:from>
      <xdr:col>0</xdr:col>
      <xdr:colOff>228600</xdr:colOff>
      <xdr:row>11</xdr:row>
      <xdr:rowOff>76200</xdr:rowOff>
    </xdr:from>
    <xdr:to>
      <xdr:col>9</xdr:col>
      <xdr:colOff>85725</xdr:colOff>
      <xdr:row>14</xdr:row>
      <xdr:rowOff>142875</xdr:rowOff>
    </xdr:to>
    <xdr:sp>
      <xdr:nvSpPr>
        <xdr:cNvPr id="2" name="CaixaDeTexto 2"/>
        <xdr:cNvSpPr txBox="1">
          <a:spLocks noChangeArrowheads="1"/>
        </xdr:cNvSpPr>
      </xdr:nvSpPr>
      <xdr:spPr>
        <a:xfrm>
          <a:off x="228600" y="1943100"/>
          <a:ext cx="7743825" cy="55245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Um deputado deposita anualmente US$ 3.000 (fruto de muito trabalho) na conta particular que mantém na Suíça. Qual será o saldo daqui a 5 anos, sabendo-se que o banco paga juros de 8% a.a. para este tipo de conta? </a:t>
          </a:r>
          <a:r>
            <a:rPr lang="en-US" cap="none" sz="1100" b="0" i="0" u="none" baseline="0">
              <a:solidFill>
                <a:srgbClr val="0066CC"/>
              </a:solidFill>
              <a:latin typeface="Calibri"/>
              <a:ea typeface="Calibri"/>
              <a:cs typeface="Calibri"/>
            </a:rPr>
            <a:t>Resp: 17.599,80</a:t>
          </a:r>
          <a:r>
            <a:rPr lang="en-US" cap="none" sz="1100" b="0" i="0" u="none" baseline="0">
              <a:solidFill>
                <a:srgbClr val="000000"/>
              </a:solidFill>
              <a:latin typeface="Calibri"/>
              <a:ea typeface="Calibri"/>
              <a:cs typeface="Calibri"/>
            </a:rPr>
            <a:t>.
</a:t>
          </a:r>
        </a:p>
      </xdr:txBody>
    </xdr:sp>
    <xdr:clientData/>
  </xdr:twoCellAnchor>
  <xdr:twoCellAnchor>
    <xdr:from>
      <xdr:col>0</xdr:col>
      <xdr:colOff>219075</xdr:colOff>
      <xdr:row>30</xdr:row>
      <xdr:rowOff>66675</xdr:rowOff>
    </xdr:from>
    <xdr:to>
      <xdr:col>9</xdr:col>
      <xdr:colOff>76200</xdr:colOff>
      <xdr:row>32</xdr:row>
      <xdr:rowOff>142875</xdr:rowOff>
    </xdr:to>
    <xdr:sp>
      <xdr:nvSpPr>
        <xdr:cNvPr id="3" name="CaixaDeTexto 3"/>
        <xdr:cNvSpPr txBox="1">
          <a:spLocks noChangeArrowheads="1"/>
        </xdr:cNvSpPr>
      </xdr:nvSpPr>
      <xdr:spPr>
        <a:xfrm>
          <a:off x="219075" y="5124450"/>
          <a:ext cx="7743825" cy="40005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Quantos depósitos bimestrais de R$ 1.000,00 serão necessários para que, se a remuneração for de 4% a.b., se tenha R$ 29.778,08? </a:t>
          </a:r>
          <a:r>
            <a:rPr lang="en-US" cap="none" sz="1000" b="0" i="0" u="none" baseline="0">
              <a:solidFill>
                <a:srgbClr val="0066CC"/>
              </a:solidFill>
              <a:latin typeface="Arial"/>
              <a:ea typeface="Arial"/>
              <a:cs typeface="Arial"/>
            </a:rPr>
            <a:t>Resp: 20 bimestres</a:t>
          </a:r>
        </a:p>
      </xdr:txBody>
    </xdr:sp>
    <xdr:clientData/>
  </xdr:twoCellAnchor>
  <xdr:twoCellAnchor>
    <xdr:from>
      <xdr:col>0</xdr:col>
      <xdr:colOff>190500</xdr:colOff>
      <xdr:row>21</xdr:row>
      <xdr:rowOff>95250</xdr:rowOff>
    </xdr:from>
    <xdr:to>
      <xdr:col>9</xdr:col>
      <xdr:colOff>47625</xdr:colOff>
      <xdr:row>24</xdr:row>
      <xdr:rowOff>9525</xdr:rowOff>
    </xdr:to>
    <xdr:sp>
      <xdr:nvSpPr>
        <xdr:cNvPr id="4" name="CaixaDeTexto 6"/>
        <xdr:cNvSpPr txBox="1">
          <a:spLocks noChangeArrowheads="1"/>
        </xdr:cNvSpPr>
      </xdr:nvSpPr>
      <xdr:spPr>
        <a:xfrm>
          <a:off x="190500" y="3638550"/>
          <a:ext cx="7743825" cy="40005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O corretor prometeu a um cliente que, se ele efetuasse 12 depósitos trimestrais de $ 1.050,00, após o último depósito ele teria $ 20.000,00. Que taxa de juros o corretor está oferecendo ao cliente? </a:t>
          </a:r>
          <a:r>
            <a:rPr lang="en-US" cap="none" sz="1000" b="0" i="0" u="none" baseline="0">
              <a:solidFill>
                <a:srgbClr val="0066CC"/>
              </a:solidFill>
              <a:latin typeface="Arial"/>
              <a:ea typeface="Arial"/>
              <a:cs typeface="Arial"/>
            </a:rPr>
            <a:t>Resp: 8,063%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xdr:row>
      <xdr:rowOff>0</xdr:rowOff>
    </xdr:from>
    <xdr:to>
      <xdr:col>7</xdr:col>
      <xdr:colOff>485775</xdr:colOff>
      <xdr:row>4</xdr:row>
      <xdr:rowOff>152400</xdr:rowOff>
    </xdr:to>
    <xdr:sp>
      <xdr:nvSpPr>
        <xdr:cNvPr id="1" name="CaixaDeTexto 1"/>
        <xdr:cNvSpPr txBox="1">
          <a:spLocks noChangeArrowheads="1"/>
        </xdr:cNvSpPr>
      </xdr:nvSpPr>
      <xdr:spPr>
        <a:xfrm>
          <a:off x="323850" y="323850"/>
          <a:ext cx="7239000" cy="4762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Imagine que estamos examinando um ativo que promete pagar $ 500 ao final de cada um dos próximos 50 anos. Se quiséssemos obter 10% com a aplicação de nosso dinheiro, quanto nós deveríamos oferecer por este ativo?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123825</xdr:colOff>
      <xdr:row>6</xdr:row>
      <xdr:rowOff>19050</xdr:rowOff>
    </xdr:from>
    <xdr:to>
      <xdr:col>3</xdr:col>
      <xdr:colOff>885825</xdr:colOff>
      <xdr:row>12</xdr:row>
      <xdr:rowOff>28575</xdr:rowOff>
    </xdr:to>
    <xdr:pic>
      <xdr:nvPicPr>
        <xdr:cNvPr id="2" name="Imagem 5"/>
        <xdr:cNvPicPr preferRelativeResize="1">
          <a:picLocks noChangeAspect="1"/>
        </xdr:cNvPicPr>
      </xdr:nvPicPr>
      <xdr:blipFill>
        <a:blip r:embed="rId1"/>
        <a:srcRect l="7647" t="-979"/>
        <a:stretch>
          <a:fillRect/>
        </a:stretch>
      </xdr:blipFill>
      <xdr:spPr>
        <a:xfrm>
          <a:off x="123825" y="990600"/>
          <a:ext cx="4486275" cy="981075"/>
        </a:xfrm>
        <a:prstGeom prst="rect">
          <a:avLst/>
        </a:prstGeom>
        <a:noFill/>
        <a:ln w="9525" cmpd="sng">
          <a:noFill/>
        </a:ln>
      </xdr:spPr>
    </xdr:pic>
    <xdr:clientData/>
  </xdr:twoCellAnchor>
  <xdr:twoCellAnchor>
    <xdr:from>
      <xdr:col>0</xdr:col>
      <xdr:colOff>0</xdr:colOff>
      <xdr:row>26</xdr:row>
      <xdr:rowOff>76200</xdr:rowOff>
    </xdr:from>
    <xdr:to>
      <xdr:col>7</xdr:col>
      <xdr:colOff>161925</xdr:colOff>
      <xdr:row>32</xdr:row>
      <xdr:rowOff>66675</xdr:rowOff>
    </xdr:to>
    <xdr:sp>
      <xdr:nvSpPr>
        <xdr:cNvPr id="3" name="CaixaDeTexto 6"/>
        <xdr:cNvSpPr txBox="1">
          <a:spLocks noChangeArrowheads="1"/>
        </xdr:cNvSpPr>
      </xdr:nvSpPr>
      <xdr:spPr>
        <a:xfrm>
          <a:off x="0" y="4343400"/>
          <a:ext cx="7239000" cy="9620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Bill Gates é famoso por ser uma das pessoas mais ricas no mundo, com uma fortuna estimada em meados de 1999 em 96 bilhões de dólares. Nós ainda não fomos apresentados ao Sr. Gates, e portanto, não podemos lhe passar os dados sobre seus planos para alocar $96 bilhões entre obras de caridade e o custo de uma vida de luxo e agitação (L&amp;A). Então, para manter as coisas simples, faremos apenas a seguinte pergunta puramente hipotética: quanto o Sr. Gates poderia gastar anualmente em mais 40 anos de L&amp;A se ele destinasse o total de $96 bilhões para esses propósitos? Suponhamos que o seu dinheiro esteja investido a juros de 9% ao ano. 
</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114300</xdr:rowOff>
    </xdr:from>
    <xdr:to>
      <xdr:col>9</xdr:col>
      <xdr:colOff>0</xdr:colOff>
      <xdr:row>4</xdr:row>
      <xdr:rowOff>133350</xdr:rowOff>
    </xdr:to>
    <xdr:sp>
      <xdr:nvSpPr>
        <xdr:cNvPr id="1" name="CaixaDeTexto 1"/>
        <xdr:cNvSpPr txBox="1">
          <a:spLocks noChangeArrowheads="1"/>
        </xdr:cNvSpPr>
      </xdr:nvSpPr>
      <xdr:spPr>
        <a:xfrm>
          <a:off x="161925" y="295275"/>
          <a:ext cx="7762875" cy="51435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Após examinar cuidadosamente seu orçamento, você verificou que teria capacidade para pagar até $ 632 por mês para comprar um novo carro esporte. Telefonou a seu banco e descobriu que poderia conseguir um empréstimo a 1% ao mês por um prazo de 48 meses. Quanto você poderá tomar de empréstimo? </a:t>
          </a:r>
          <a:r>
            <a:rPr lang="en-US" cap="none" sz="1000" b="0" i="0" u="none" baseline="0">
              <a:solidFill>
                <a:srgbClr val="0066CC"/>
              </a:solidFill>
              <a:latin typeface="Arial"/>
              <a:ea typeface="Arial"/>
              <a:cs typeface="Arial"/>
            </a:rPr>
            <a:t>Resp: $ 23.999,54
</a:t>
          </a:r>
        </a:p>
      </xdr:txBody>
    </xdr:sp>
    <xdr:clientData/>
  </xdr:twoCellAnchor>
  <xdr:twoCellAnchor>
    <xdr:from>
      <xdr:col>0</xdr:col>
      <xdr:colOff>228600</xdr:colOff>
      <xdr:row>11</xdr:row>
      <xdr:rowOff>9525</xdr:rowOff>
    </xdr:from>
    <xdr:to>
      <xdr:col>9</xdr:col>
      <xdr:colOff>85725</xdr:colOff>
      <xdr:row>15</xdr:row>
      <xdr:rowOff>104775</xdr:rowOff>
    </xdr:to>
    <xdr:sp>
      <xdr:nvSpPr>
        <xdr:cNvPr id="2" name="CaixaDeTexto 2"/>
        <xdr:cNvSpPr txBox="1">
          <a:spLocks noChangeArrowheads="1"/>
        </xdr:cNvSpPr>
      </xdr:nvSpPr>
      <xdr:spPr>
        <a:xfrm>
          <a:off x="228600" y="1876425"/>
          <a:ext cx="7781925" cy="74295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Suponha que você desejasse iniciar um novo empreendimento, especializado na última moda de alimentação saudável, leite de ovelha. Você precisa tomar empréstimos no montante de $ 100.000 para produzir e comercializar seu produto, o </a:t>
          </a:r>
          <a:r>
            <a:rPr lang="en-US" cap="none" sz="1000" b="0" i="1" u="none" baseline="0">
              <a:solidFill>
                <a:srgbClr val="000000"/>
              </a:solidFill>
              <a:latin typeface="Arial"/>
              <a:ea typeface="Arial"/>
              <a:cs typeface="Arial"/>
            </a:rPr>
            <a:t>Sheep Dandy</a:t>
          </a:r>
          <a:r>
            <a:rPr lang="en-US" cap="none" sz="1000" b="0" i="0" u="none" baseline="0">
              <a:solidFill>
                <a:srgbClr val="000000"/>
              </a:solidFill>
              <a:latin typeface="Arial"/>
              <a:ea typeface="Arial"/>
              <a:cs typeface="Arial"/>
            </a:rPr>
            <a:t>. Como lhe parece pouco provável que essa moda dure muito tempo, você propõe liquidar rapidamente o empréstimo, por meio de cinco prestações anuais iguais. Se a taxa de juros for de 18% a.a., qual será o valor das prestações? </a:t>
          </a:r>
          <a:r>
            <a:rPr lang="en-US" cap="none" sz="1000" b="0" i="0" u="none" baseline="0">
              <a:solidFill>
                <a:srgbClr val="0066CC"/>
              </a:solidFill>
              <a:latin typeface="Arial"/>
              <a:ea typeface="Arial"/>
              <a:cs typeface="Arial"/>
            </a:rPr>
            <a:t>Resp: $ 31.978.</a:t>
          </a:r>
        </a:p>
      </xdr:txBody>
    </xdr:sp>
    <xdr:clientData/>
  </xdr:twoCellAnchor>
  <xdr:twoCellAnchor>
    <xdr:from>
      <xdr:col>0</xdr:col>
      <xdr:colOff>219075</xdr:colOff>
      <xdr:row>30</xdr:row>
      <xdr:rowOff>66675</xdr:rowOff>
    </xdr:from>
    <xdr:to>
      <xdr:col>9</xdr:col>
      <xdr:colOff>76200</xdr:colOff>
      <xdr:row>32</xdr:row>
      <xdr:rowOff>142875</xdr:rowOff>
    </xdr:to>
    <xdr:sp>
      <xdr:nvSpPr>
        <xdr:cNvPr id="3" name="CaixaDeTexto 3"/>
        <xdr:cNvSpPr txBox="1">
          <a:spLocks noChangeArrowheads="1"/>
        </xdr:cNvSpPr>
      </xdr:nvSpPr>
      <xdr:spPr>
        <a:xfrm>
          <a:off x="219075" y="5086350"/>
          <a:ext cx="7781925" cy="40005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Uma companhia de seguro oferece-lhe rendimentos de $ 1.000 por ano durante 10 anos se você aplicar a vista $ 6.710. Qual é a taxa implícita nessa anuidade de 10 anos? </a:t>
          </a:r>
          <a:r>
            <a:rPr lang="en-US" cap="none" sz="1000" b="0" i="0" u="none" baseline="0">
              <a:solidFill>
                <a:srgbClr val="0066CC"/>
              </a:solidFill>
              <a:latin typeface="Arial"/>
              <a:ea typeface="Arial"/>
              <a:cs typeface="Arial"/>
            </a:rPr>
            <a:t>Resp: 8,00%.</a:t>
          </a:r>
        </a:p>
      </xdr:txBody>
    </xdr:sp>
    <xdr:clientData/>
  </xdr:twoCellAnchor>
  <xdr:twoCellAnchor>
    <xdr:from>
      <xdr:col>0</xdr:col>
      <xdr:colOff>190500</xdr:colOff>
      <xdr:row>21</xdr:row>
      <xdr:rowOff>95250</xdr:rowOff>
    </xdr:from>
    <xdr:to>
      <xdr:col>9</xdr:col>
      <xdr:colOff>47625</xdr:colOff>
      <xdr:row>24</xdr:row>
      <xdr:rowOff>123825</xdr:rowOff>
    </xdr:to>
    <xdr:sp>
      <xdr:nvSpPr>
        <xdr:cNvPr id="4" name="CaixaDeTexto 4"/>
        <xdr:cNvSpPr txBox="1">
          <a:spLocks noChangeArrowheads="1"/>
        </xdr:cNvSpPr>
      </xdr:nvSpPr>
      <xdr:spPr>
        <a:xfrm>
          <a:off x="190500" y="3619500"/>
          <a:ext cx="7781925" cy="51435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Você ficou sem dinheiro para ir à Festa de Peão de Barretos, e sua fatura de cartão de crédito é $ 1.000. Você só pode fazer o pagamento mínimo de $ 20 por mês. A taxa de juros do cartão de crédito é de 1,5% a.m.. Quanto tempo você levará para liquidar sua fatura de $ 1.000? </a:t>
          </a:r>
          <a:r>
            <a:rPr lang="en-US" cap="none" sz="1000" b="0" i="0" u="none" baseline="0">
              <a:solidFill>
                <a:srgbClr val="0066CC"/>
              </a:solidFill>
              <a:latin typeface="Arial"/>
              <a:ea typeface="Arial"/>
              <a:cs typeface="Arial"/>
            </a:rPr>
            <a:t>Resp: 7,75 anos</a:t>
          </a:r>
          <a:r>
            <a:rPr lang="en-US" cap="none" sz="1000" b="0" i="0" u="none" baseline="0">
              <a:solidFill>
                <a:srgbClr val="000000"/>
              </a:solidFill>
              <a:latin typeface="Arial"/>
              <a:ea typeface="Arial"/>
              <a:cs typeface="Arial"/>
            </a:rPr>
            <a:t>.</a:t>
          </a:r>
        </a:p>
      </xdr:txBody>
    </xdr:sp>
    <xdr:clientData/>
  </xdr:twoCellAnchor>
  <xdr:twoCellAnchor>
    <xdr:from>
      <xdr:col>0</xdr:col>
      <xdr:colOff>200025</xdr:colOff>
      <xdr:row>39</xdr:row>
      <xdr:rowOff>76200</xdr:rowOff>
    </xdr:from>
    <xdr:to>
      <xdr:col>9</xdr:col>
      <xdr:colOff>57150</xdr:colOff>
      <xdr:row>42</xdr:row>
      <xdr:rowOff>123825</xdr:rowOff>
    </xdr:to>
    <xdr:sp>
      <xdr:nvSpPr>
        <xdr:cNvPr id="5" name="CaixaDeTexto 5"/>
        <xdr:cNvSpPr txBox="1">
          <a:spLocks noChangeArrowheads="1"/>
        </xdr:cNvSpPr>
      </xdr:nvSpPr>
      <xdr:spPr>
        <a:xfrm>
          <a:off x="200025" y="6610350"/>
          <a:ext cx="7781925" cy="53340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Uma loja vende uma geladeira em 12 prestações mensais de R$ 120,55 ou em 24 prestações mensais de R$ 76,76. Qual é a forma de financiamento mais vantajosa para o comprador, se a taxa de juros for de 3 % a.m.? Resp: O primeiro financiamento tem o menor preço a vista.</a:t>
          </a:r>
        </a:p>
      </xdr:txBody>
    </xdr:sp>
    <xdr:clientData/>
  </xdr:twoCellAnchor>
  <xdr:twoCellAnchor>
    <xdr:from>
      <xdr:col>0</xdr:col>
      <xdr:colOff>209550</xdr:colOff>
      <xdr:row>51</xdr:row>
      <xdr:rowOff>47625</xdr:rowOff>
    </xdr:from>
    <xdr:to>
      <xdr:col>9</xdr:col>
      <xdr:colOff>66675</xdr:colOff>
      <xdr:row>54</xdr:row>
      <xdr:rowOff>95250</xdr:rowOff>
    </xdr:to>
    <xdr:sp>
      <xdr:nvSpPr>
        <xdr:cNvPr id="6" name="CaixaDeTexto 6"/>
        <xdr:cNvSpPr txBox="1">
          <a:spLocks noChangeArrowheads="1"/>
        </xdr:cNvSpPr>
      </xdr:nvSpPr>
      <xdr:spPr>
        <a:xfrm>
          <a:off x="209550" y="8620125"/>
          <a:ext cx="7781925" cy="53340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Suponhamos que você se aposente aos 70 anos. Você espera viver mais 20 anos, e gastar $ 55.000 por ano durante sua aposentadoria. Quanto dinheiro você precisa economizar até os 70 anos de idade para sustentar esse plano de consumo? Suponha uma taxa de juros de 7% a.a. </a:t>
          </a:r>
          <a:r>
            <a:rPr lang="en-US" cap="none" sz="1000" b="0" i="0" u="none" baseline="0">
              <a:solidFill>
                <a:srgbClr val="0066CC"/>
              </a:solidFill>
              <a:latin typeface="Arial"/>
              <a:ea typeface="Arial"/>
              <a:cs typeface="Arial"/>
            </a:rPr>
            <a:t>Resp: $ 582.670,00</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xdr:row>
      <xdr:rowOff>0</xdr:rowOff>
    </xdr:from>
    <xdr:to>
      <xdr:col>7</xdr:col>
      <xdr:colOff>485775</xdr:colOff>
      <xdr:row>5</xdr:row>
      <xdr:rowOff>123825</xdr:rowOff>
    </xdr:to>
    <xdr:sp>
      <xdr:nvSpPr>
        <xdr:cNvPr id="1" name="CaixaDeTexto 1"/>
        <xdr:cNvSpPr txBox="1">
          <a:spLocks noChangeArrowheads="1"/>
        </xdr:cNvSpPr>
      </xdr:nvSpPr>
      <xdr:spPr>
        <a:xfrm>
          <a:off x="323850" y="323850"/>
          <a:ext cx="7200900" cy="6096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A propaganda de uma grande loja de eletrodomésticos anuncia: “Compre tudo e pague em 10 vezes. Leve hoje e só comece a pagar daqui a 4 meses”. Se a taxa de financiamento é de 3% a.m., qual é o valor da prestação de uma geladeira cujo preço à vista é de R$ 2.800,00?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23</xdr:row>
      <xdr:rowOff>76200</xdr:rowOff>
    </xdr:from>
    <xdr:to>
      <xdr:col>7</xdr:col>
      <xdr:colOff>161925</xdr:colOff>
      <xdr:row>29</xdr:row>
      <xdr:rowOff>66675</xdr:rowOff>
    </xdr:to>
    <xdr:sp>
      <xdr:nvSpPr>
        <xdr:cNvPr id="2" name="CaixaDeTexto 4"/>
        <xdr:cNvSpPr txBox="1">
          <a:spLocks noChangeArrowheads="1"/>
        </xdr:cNvSpPr>
      </xdr:nvSpPr>
      <xdr:spPr>
        <a:xfrm>
          <a:off x="0" y="3857625"/>
          <a:ext cx="7200900" cy="9620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Bill Gates é famoso por ser uma das pessoas mais ricas no mundo, com uma fortuna estimada em meados de 1999 em 96 bilhões de dólares. Nós ainda não fomos apresentados ao Sr. Gates, e portanto, não podemos lhe passar os dados sobre seus planos para alocar $96 bilhões entre obras de caridade e o custo de uma vida de luxo e agitação (L&amp;A). Então, para manter as coisas simples, faremos apenas a seguinte pergunta puramente hipotética: quanto o Sr. Gates poderia gastar anualmente em mais 40 anos de L&amp;A se ele destinasse o total de $96 bilhões para esses propósitos? Suponhamos que o seu dinheiro esteja investido a juros de 9% ao ano.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409575</xdr:colOff>
      <xdr:row>5</xdr:row>
      <xdr:rowOff>152400</xdr:rowOff>
    </xdr:from>
    <xdr:to>
      <xdr:col>7</xdr:col>
      <xdr:colOff>57150</xdr:colOff>
      <xdr:row>13</xdr:row>
      <xdr:rowOff>76200</xdr:rowOff>
    </xdr:to>
    <xdr:pic>
      <xdr:nvPicPr>
        <xdr:cNvPr id="3" name="Imagem 5"/>
        <xdr:cNvPicPr preferRelativeResize="1">
          <a:picLocks noChangeAspect="1"/>
        </xdr:cNvPicPr>
      </xdr:nvPicPr>
      <xdr:blipFill>
        <a:blip r:embed="rId1"/>
        <a:stretch>
          <a:fillRect/>
        </a:stretch>
      </xdr:blipFill>
      <xdr:spPr>
        <a:xfrm>
          <a:off x="409575" y="962025"/>
          <a:ext cx="6686550" cy="1219200"/>
        </a:xfrm>
        <a:prstGeom prst="rect">
          <a:avLst/>
        </a:prstGeom>
        <a:noFill/>
        <a:ln w="9525" cmpd="sng">
          <a:noFill/>
        </a:ln>
      </xdr:spPr>
    </xdr:pic>
    <xdr:clientData/>
  </xdr:twoCellAnchor>
  <xdr:twoCellAnchor>
    <xdr:from>
      <xdr:col>6</xdr:col>
      <xdr:colOff>66675</xdr:colOff>
      <xdr:row>11</xdr:row>
      <xdr:rowOff>66675</xdr:rowOff>
    </xdr:from>
    <xdr:to>
      <xdr:col>6</xdr:col>
      <xdr:colOff>66675</xdr:colOff>
      <xdr:row>12</xdr:row>
      <xdr:rowOff>95250</xdr:rowOff>
    </xdr:to>
    <xdr:sp>
      <xdr:nvSpPr>
        <xdr:cNvPr id="4" name="Conector de seta reta 7"/>
        <xdr:cNvSpPr>
          <a:spLocks/>
        </xdr:cNvSpPr>
      </xdr:nvSpPr>
      <xdr:spPr>
        <a:xfrm rot="5400000">
          <a:off x="6305550" y="1847850"/>
          <a:ext cx="0" cy="190500"/>
        </a:xfrm>
        <a:prstGeom prst="straightConnector1">
          <a:avLst/>
        </a:prstGeom>
        <a:noFill/>
        <a:ln w="12700" cmpd="sng">
          <a:solidFill>
            <a:srgbClr val="0046D2"/>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428625</xdr:colOff>
      <xdr:row>19</xdr:row>
      <xdr:rowOff>133350</xdr:rowOff>
    </xdr:from>
    <xdr:to>
      <xdr:col>4</xdr:col>
      <xdr:colOff>581025</xdr:colOff>
      <xdr:row>21</xdr:row>
      <xdr:rowOff>9525</xdr:rowOff>
    </xdr:to>
    <xdr:sp>
      <xdr:nvSpPr>
        <xdr:cNvPr id="5" name="Seta para cima 8"/>
        <xdr:cNvSpPr>
          <a:spLocks/>
        </xdr:cNvSpPr>
      </xdr:nvSpPr>
      <xdr:spPr>
        <a:xfrm>
          <a:off x="5057775" y="3238500"/>
          <a:ext cx="152400" cy="228600"/>
        </a:xfrm>
        <a:prstGeom prst="upArrow">
          <a:avLst>
            <a:gd name="adj" fmla="val -13634"/>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delagemSerieUnifor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or"/>
      <sheetName val="Plano"/>
      <sheetName val="Modelo"/>
      <sheetName val="Modelo geral"/>
      <sheetName val="ModelagemSerieUniforme"/>
    </sheetNames>
    <definedNames>
      <definedName name="SerUni"/>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oleObject" Target="../embeddings/oleObject_14_0.bin" /><Relationship Id="rId2" Type="http://schemas.openxmlformats.org/officeDocument/2006/relationships/vmlDrawing" Target="../drawings/vmlDrawing3.vml" /><Relationship Id="rId3" Type="http://schemas.openxmlformats.org/officeDocument/2006/relationships/drawing" Target="../drawings/drawing14.xml" /><Relationship Id="rId4"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Plan6"/>
  <dimension ref="A1:G28"/>
  <sheetViews>
    <sheetView zoomScalePageLayoutView="0" workbookViewId="0" topLeftCell="A1">
      <selection activeCell="A23" sqref="A23:F29"/>
    </sheetView>
  </sheetViews>
  <sheetFormatPr defaultColWidth="9.140625" defaultRowHeight="12.75"/>
  <cols>
    <col min="1" max="1" width="13.8515625" style="0" customWidth="1"/>
    <col min="2" max="7" width="11.00390625" style="0" bestFit="1" customWidth="1"/>
  </cols>
  <sheetData>
    <row r="1" ht="12.75">
      <c r="A1" s="8" t="s">
        <v>8</v>
      </c>
    </row>
    <row r="7" ht="12.75">
      <c r="A7" s="2" t="s">
        <v>9</v>
      </c>
    </row>
    <row r="8" ht="12.75">
      <c r="A8" s="2"/>
    </row>
    <row r="9" ht="12.75">
      <c r="A9" s="2"/>
    </row>
    <row r="10" ht="12.75">
      <c r="A10" s="2"/>
    </row>
    <row r="11" ht="12.75">
      <c r="A11" s="2"/>
    </row>
    <row r="12" ht="12.75">
      <c r="A12" s="2"/>
    </row>
    <row r="13" ht="12.75">
      <c r="A13" s="2"/>
    </row>
    <row r="14" ht="12.75">
      <c r="A14" s="2"/>
    </row>
    <row r="15" ht="12.75">
      <c r="A15" s="2"/>
    </row>
    <row r="16" ht="12.75">
      <c r="A16" s="2"/>
    </row>
    <row r="21" ht="12.75">
      <c r="A21" s="2" t="s">
        <v>16</v>
      </c>
    </row>
    <row r="23" spans="1:4" ht="12.75">
      <c r="A23" s="28" t="s">
        <v>2</v>
      </c>
      <c r="B23" s="27">
        <v>0.08</v>
      </c>
      <c r="C23" s="33"/>
      <c r="D23" s="22"/>
    </row>
    <row r="24" spans="1:4" ht="13.5" thickBot="1">
      <c r="A24" s="29" t="s">
        <v>3</v>
      </c>
      <c r="B24" s="30">
        <v>0</v>
      </c>
      <c r="C24" s="31">
        <v>1</v>
      </c>
      <c r="D24" s="31">
        <v>2</v>
      </c>
    </row>
    <row r="25" spans="1:7" ht="14.25" thickBot="1" thickTop="1">
      <c r="A25" s="45" t="s">
        <v>52</v>
      </c>
      <c r="B25" s="36">
        <v>1200</v>
      </c>
      <c r="C25" s="37">
        <v>1400</v>
      </c>
      <c r="D25" s="32"/>
      <c r="E25" s="4"/>
      <c r="F25" s="4"/>
      <c r="G25" s="4"/>
    </row>
    <row r="26" spans="1:7" ht="14.25" thickBot="1" thickTop="1">
      <c r="A26" s="44" t="s">
        <v>10</v>
      </c>
      <c r="B26" s="42"/>
      <c r="C26" s="39"/>
      <c r="D26" s="24"/>
      <c r="E26" s="6" t="s">
        <v>12</v>
      </c>
      <c r="F26" s="6"/>
      <c r="G26" s="5"/>
    </row>
    <row r="27" spans="1:6" ht="14.25" thickBot="1" thickTop="1">
      <c r="A27" s="44" t="s">
        <v>11</v>
      </c>
      <c r="B27" s="43"/>
      <c r="C27" s="41"/>
      <c r="D27" s="24"/>
      <c r="E27" s="6" t="s">
        <v>13</v>
      </c>
      <c r="F27" s="13"/>
    </row>
    <row r="28" spans="4:5" ht="14.25" thickBot="1" thickTop="1">
      <c r="D28" s="25"/>
      <c r="E28" s="6" t="s">
        <v>14</v>
      </c>
    </row>
    <row r="29" ht="13.5" thickTop="1"/>
  </sheetData>
  <sheetProtection/>
  <printOptions gridLines="1" headings="1"/>
  <pageMargins left="0.5118110236220472" right="0.5118110236220472" top="0.7874015748031497" bottom="0.787401574803149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Plan4"/>
  <dimension ref="A1:E6"/>
  <sheetViews>
    <sheetView showGridLines="0" zoomScalePageLayoutView="0" workbookViewId="0" topLeftCell="A1">
      <selection activeCell="C14" sqref="C14"/>
    </sheetView>
  </sheetViews>
  <sheetFormatPr defaultColWidth="9.140625" defaultRowHeight="12.75"/>
  <cols>
    <col min="1" max="1" width="14.421875" style="0" customWidth="1"/>
    <col min="2" max="2" width="15.28125" style="0" customWidth="1"/>
    <col min="3" max="5" width="14.7109375" style="0" bestFit="1" customWidth="1"/>
  </cols>
  <sheetData>
    <row r="1" spans="1:2" ht="12.75">
      <c r="A1" s="11" t="s">
        <v>5</v>
      </c>
      <c r="B1" s="11"/>
    </row>
    <row r="3" spans="1:2" ht="12.75">
      <c r="A3" s="2"/>
      <c r="B3" s="4"/>
    </row>
    <row r="4" spans="1:2" ht="12.75">
      <c r="A4" s="2"/>
      <c r="B4" s="3"/>
    </row>
    <row r="5" ht="12.75">
      <c r="A5" s="2"/>
    </row>
    <row r="6" spans="1:5" ht="12.75">
      <c r="A6" s="2"/>
      <c r="B6" s="130"/>
      <c r="C6" s="2"/>
      <c r="D6" s="10"/>
      <c r="E6" s="10"/>
    </row>
  </sheetData>
  <sheetProtection/>
  <printOptions/>
  <pageMargins left="0.511811024" right="0.511811024" top="0.787401575" bottom="0.787401575" header="0.31496062" footer="0.3149606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Plan15"/>
  <dimension ref="A20:E60"/>
  <sheetViews>
    <sheetView zoomScalePageLayoutView="0" workbookViewId="0" topLeftCell="A1">
      <selection activeCell="H50" sqref="H50"/>
    </sheetView>
  </sheetViews>
  <sheetFormatPr defaultColWidth="9.140625" defaultRowHeight="12.75"/>
  <cols>
    <col min="4" max="4" width="12.57421875" style="0" bestFit="1" customWidth="1"/>
    <col min="5" max="5" width="11.57421875" style="0" bestFit="1" customWidth="1"/>
  </cols>
  <sheetData>
    <row r="20" ht="12.75">
      <c r="B20" s="2" t="s">
        <v>162</v>
      </c>
    </row>
    <row r="33" ht="12.75">
      <c r="E33" s="203"/>
    </row>
    <row r="34" spans="1:5" ht="12.75">
      <c r="A34" s="2" t="s">
        <v>166</v>
      </c>
      <c r="E34" s="203"/>
    </row>
    <row r="35" spans="1:4" ht="12.75">
      <c r="A35" s="28" t="s">
        <v>134</v>
      </c>
      <c r="B35" s="49"/>
      <c r="C35" s="49"/>
      <c r="D35" s="132">
        <v>0.15</v>
      </c>
    </row>
    <row r="36" spans="1:4" ht="12.75">
      <c r="A36" s="28" t="s">
        <v>163</v>
      </c>
      <c r="B36" s="49"/>
      <c r="C36" s="49"/>
      <c r="D36" s="65">
        <v>12000</v>
      </c>
    </row>
    <row r="37" spans="1:4" ht="13.5" thickBot="1">
      <c r="A37" s="28" t="s">
        <v>164</v>
      </c>
      <c r="B37" s="49"/>
      <c r="C37" s="49"/>
      <c r="D37" s="30">
        <v>12</v>
      </c>
    </row>
    <row r="38" spans="1:5" ht="14.25" thickBot="1" thickTop="1">
      <c r="A38" s="28" t="s">
        <v>165</v>
      </c>
      <c r="B38" s="49"/>
      <c r="C38" s="117"/>
      <c r="D38" s="212"/>
      <c r="E38" s="2" t="s">
        <v>168</v>
      </c>
    </row>
    <row r="39" ht="13.5" thickTop="1"/>
    <row r="40" ht="12.75">
      <c r="A40" s="2" t="s">
        <v>167</v>
      </c>
    </row>
    <row r="41" spans="1:4" ht="13.5" thickBot="1">
      <c r="A41" s="28" t="s">
        <v>134</v>
      </c>
      <c r="B41" s="49"/>
      <c r="C41" s="49"/>
      <c r="D41" s="201">
        <v>0.12</v>
      </c>
    </row>
    <row r="42" spans="1:5" ht="14.25" thickBot="1" thickTop="1">
      <c r="A42" s="28" t="s">
        <v>169</v>
      </c>
      <c r="B42" s="49"/>
      <c r="C42" s="63"/>
      <c r="D42" s="25"/>
      <c r="E42" s="214" t="s">
        <v>172</v>
      </c>
    </row>
    <row r="43" spans="1:4" ht="13.5" thickTop="1">
      <c r="A43" s="28" t="s">
        <v>170</v>
      </c>
      <c r="B43" s="49"/>
      <c r="C43" s="49"/>
      <c r="D43" s="213">
        <v>8</v>
      </c>
    </row>
    <row r="44" spans="1:4" ht="12.75">
      <c r="A44" s="28" t="s">
        <v>171</v>
      </c>
      <c r="B44" s="49"/>
      <c r="C44" s="49"/>
      <c r="D44" s="57">
        <v>65047.43</v>
      </c>
    </row>
    <row r="46" ht="12.75">
      <c r="A46" s="2" t="s">
        <v>173</v>
      </c>
    </row>
    <row r="47" spans="1:4" ht="13.5" thickBot="1">
      <c r="A47" s="28" t="s">
        <v>134</v>
      </c>
      <c r="B47" s="49"/>
      <c r="C47" s="49"/>
      <c r="D47" s="201">
        <v>0.14</v>
      </c>
    </row>
    <row r="48" spans="1:5" ht="14.25" thickBot="1" thickTop="1">
      <c r="A48" s="28" t="s">
        <v>169</v>
      </c>
      <c r="B48" s="49"/>
      <c r="C48" s="63"/>
      <c r="D48" s="25"/>
      <c r="E48" s="214" t="s">
        <v>174</v>
      </c>
    </row>
    <row r="49" spans="1:4" ht="13.5" thickTop="1">
      <c r="A49" s="28" t="s">
        <v>170</v>
      </c>
      <c r="B49" s="49"/>
      <c r="C49" s="49"/>
      <c r="D49" s="213">
        <v>8</v>
      </c>
    </row>
    <row r="50" spans="1:4" ht="12.75">
      <c r="A50" s="28" t="s">
        <v>171</v>
      </c>
      <c r="B50" s="49"/>
      <c r="C50" s="49"/>
      <c r="D50" s="57">
        <v>65047.43</v>
      </c>
    </row>
    <row r="52" ht="12.75">
      <c r="A52" s="2" t="s">
        <v>175</v>
      </c>
    </row>
    <row r="53" spans="1:4" ht="12.75">
      <c r="A53" s="28" t="s">
        <v>134</v>
      </c>
      <c r="B53" s="49"/>
      <c r="C53" s="49"/>
      <c r="D53" s="132">
        <v>0.15</v>
      </c>
    </row>
    <row r="54" spans="1:4" ht="12.75">
      <c r="A54" s="28" t="s">
        <v>163</v>
      </c>
      <c r="B54" s="49"/>
      <c r="C54" s="49"/>
      <c r="D54" s="65">
        <v>12000</v>
      </c>
    </row>
    <row r="55" spans="1:4" ht="13.5" thickBot="1">
      <c r="A55" s="28" t="s">
        <v>164</v>
      </c>
      <c r="B55" s="49"/>
      <c r="C55" s="49"/>
      <c r="D55" s="133" t="s">
        <v>176</v>
      </c>
    </row>
    <row r="56" spans="1:5" ht="14.25" thickBot="1" thickTop="1">
      <c r="A56" s="28" t="s">
        <v>165</v>
      </c>
      <c r="B56" s="49"/>
      <c r="C56" s="117"/>
      <c r="D56" s="212"/>
      <c r="E56" s="2" t="s">
        <v>177</v>
      </c>
    </row>
    <row r="57" spans="1:4" ht="14.25" thickBot="1" thickTop="1">
      <c r="A57" s="28" t="s">
        <v>134</v>
      </c>
      <c r="B57" s="49"/>
      <c r="C57" s="49"/>
      <c r="D57" s="201">
        <v>0.12</v>
      </c>
    </row>
    <row r="58" spans="1:5" ht="14.25" thickBot="1" thickTop="1">
      <c r="A58" s="28" t="s">
        <v>169</v>
      </c>
      <c r="B58" s="49"/>
      <c r="C58" s="63"/>
      <c r="D58" s="25"/>
      <c r="E58" s="2" t="s">
        <v>178</v>
      </c>
    </row>
    <row r="59" spans="1:4" ht="13.5" thickTop="1">
      <c r="A59" s="28" t="s">
        <v>170</v>
      </c>
      <c r="B59" s="49"/>
      <c r="C59" s="49"/>
      <c r="D59" s="213">
        <v>8</v>
      </c>
    </row>
    <row r="60" spans="1:4" ht="12.75">
      <c r="A60" s="28" t="s">
        <v>171</v>
      </c>
      <c r="B60" s="49"/>
      <c r="C60" s="49"/>
      <c r="D60" s="57">
        <v>80000</v>
      </c>
    </row>
  </sheetData>
  <sheetProtection/>
  <printOptions/>
  <pageMargins left="0.511811024" right="0.511811024" top="0.787401575" bottom="0.787401575" header="0.31496062" footer="0.31496062"/>
  <pageSetup orientation="portrait" paperSize="9"/>
  <drawing r:id="rId1"/>
</worksheet>
</file>

<file path=xl/worksheets/sheet12.xml><?xml version="1.0" encoding="utf-8"?>
<worksheet xmlns="http://schemas.openxmlformats.org/spreadsheetml/2006/main" xmlns:r="http://schemas.openxmlformats.org/officeDocument/2006/relationships">
  <sheetPr codeName="Plan14"/>
  <dimension ref="A1:E50"/>
  <sheetViews>
    <sheetView zoomScalePageLayoutView="0" workbookViewId="0" topLeftCell="A28">
      <selection activeCell="B61" sqref="B61"/>
    </sheetView>
  </sheetViews>
  <sheetFormatPr defaultColWidth="9.140625" defaultRowHeight="12.75"/>
  <cols>
    <col min="1" max="1" width="26.7109375" style="0" customWidth="1"/>
    <col min="2" max="2" width="14.421875" style="0" customWidth="1"/>
    <col min="3" max="3" width="13.00390625" style="0" customWidth="1"/>
  </cols>
  <sheetData>
    <row r="1" ht="12.75">
      <c r="A1" s="203" t="s">
        <v>148</v>
      </c>
    </row>
    <row r="8" spans="1:2" ht="12.75">
      <c r="A8" s="28" t="s">
        <v>149</v>
      </c>
      <c r="B8" s="132">
        <v>0.035</v>
      </c>
    </row>
    <row r="9" spans="1:2" ht="12.75">
      <c r="A9" s="44" t="s">
        <v>151</v>
      </c>
      <c r="B9" s="135">
        <v>15</v>
      </c>
    </row>
    <row r="10" spans="1:2" ht="13.5" thickBot="1">
      <c r="A10" s="129" t="s">
        <v>0</v>
      </c>
      <c r="B10" s="204">
        <v>1</v>
      </c>
    </row>
    <row r="11" spans="1:3" ht="14.25" thickBot="1" thickTop="1">
      <c r="A11" s="117" t="s">
        <v>148</v>
      </c>
      <c r="B11" s="205"/>
      <c r="C11" t="s">
        <v>150</v>
      </c>
    </row>
    <row r="12" ht="13.5" thickTop="1"/>
    <row r="17" ht="13.5" thickBot="1">
      <c r="B17" s="7"/>
    </row>
    <row r="18" spans="1:3" ht="14.25" thickBot="1" thickTop="1">
      <c r="A18" s="26" t="s">
        <v>149</v>
      </c>
      <c r="B18" s="152"/>
      <c r="C18" s="2" t="s">
        <v>154</v>
      </c>
    </row>
    <row r="19" spans="1:2" ht="13.5" thickTop="1">
      <c r="A19" s="44" t="s">
        <v>151</v>
      </c>
      <c r="B19" s="208">
        <v>6</v>
      </c>
    </row>
    <row r="20" spans="1:2" ht="12.75">
      <c r="A20" s="44" t="s">
        <v>0</v>
      </c>
      <c r="B20" s="103">
        <v>16000</v>
      </c>
    </row>
    <row r="21" spans="1:2" ht="13.5" thickBot="1">
      <c r="A21" s="49" t="s">
        <v>148</v>
      </c>
      <c r="B21" s="207">
        <v>0.189346</v>
      </c>
    </row>
    <row r="22" spans="1:3" ht="14.25" thickBot="1" thickTop="1">
      <c r="A22" s="206" t="s">
        <v>152</v>
      </c>
      <c r="B22" s="25"/>
      <c r="C22" s="2" t="s">
        <v>153</v>
      </c>
    </row>
    <row r="23" ht="13.5" thickTop="1"/>
    <row r="30" ht="13.5" thickBot="1"/>
    <row r="31" spans="1:5" ht="14.25" thickBot="1" thickTop="1">
      <c r="A31" s="26" t="s">
        <v>155</v>
      </c>
      <c r="B31" s="152"/>
      <c r="C31" s="152"/>
      <c r="D31" s="210" t="s">
        <v>156</v>
      </c>
      <c r="E31" s="3"/>
    </row>
    <row r="32" spans="1:5" ht="13.5" thickTop="1">
      <c r="A32" s="44" t="s">
        <v>151</v>
      </c>
      <c r="B32" s="208">
        <v>10</v>
      </c>
      <c r="C32" s="208">
        <v>4</v>
      </c>
      <c r="E32" s="2"/>
    </row>
    <row r="33" spans="1:3" ht="12.75">
      <c r="A33" s="44" t="s">
        <v>0</v>
      </c>
      <c r="B33" s="103">
        <v>1</v>
      </c>
      <c r="C33" s="103">
        <v>1</v>
      </c>
    </row>
    <row r="34" spans="1:3" ht="12.75">
      <c r="A34" s="49" t="s">
        <v>148</v>
      </c>
      <c r="B34" s="202">
        <v>0.119153</v>
      </c>
      <c r="C34" s="202">
        <v>0.307932</v>
      </c>
    </row>
    <row r="36" ht="12.75">
      <c r="B36" s="9" t="s">
        <v>157</v>
      </c>
    </row>
    <row r="44" spans="2:3" ht="13.5" thickBot="1">
      <c r="B44" s="2" t="s">
        <v>158</v>
      </c>
      <c r="C44" s="2" t="s">
        <v>159</v>
      </c>
    </row>
    <row r="45" spans="1:4" ht="14.25" thickBot="1" thickTop="1">
      <c r="A45" s="26" t="s">
        <v>155</v>
      </c>
      <c r="B45" s="152"/>
      <c r="C45" s="152"/>
      <c r="D45" s="2" t="s">
        <v>160</v>
      </c>
    </row>
    <row r="46" spans="1:3" ht="13.5" thickTop="1">
      <c r="A46" s="44" t="s">
        <v>151</v>
      </c>
      <c r="B46" s="208">
        <v>24</v>
      </c>
      <c r="C46" s="208">
        <v>24</v>
      </c>
    </row>
    <row r="47" spans="1:3" ht="12.75">
      <c r="A47" s="44" t="s">
        <v>0</v>
      </c>
      <c r="B47" s="103">
        <v>1</v>
      </c>
      <c r="C47" s="103">
        <v>1</v>
      </c>
    </row>
    <row r="48" spans="1:3" ht="12.75">
      <c r="A48" s="49" t="s">
        <v>148</v>
      </c>
      <c r="B48" s="202">
        <v>0.0648</v>
      </c>
      <c r="C48" s="202">
        <v>0.06815</v>
      </c>
    </row>
    <row r="50" ht="12.75">
      <c r="B50" s="211" t="s">
        <v>161</v>
      </c>
    </row>
  </sheetData>
  <sheetProtection/>
  <printOptions gridLines="1" headings="1"/>
  <pageMargins left="0.5118110236220472" right="0.5118110236220472" top="0.7874015748031497" bottom="0.7874015748031497"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Plan16"/>
  <dimension ref="A1:H39"/>
  <sheetViews>
    <sheetView zoomScalePageLayoutView="0" workbookViewId="0" topLeftCell="A19">
      <selection activeCell="A36" sqref="A36:G39"/>
    </sheetView>
  </sheetViews>
  <sheetFormatPr defaultColWidth="9.140625" defaultRowHeight="12.75"/>
  <cols>
    <col min="1" max="1" width="18.57421875" style="0" customWidth="1"/>
    <col min="2" max="2" width="16.7109375" style="0" customWidth="1"/>
    <col min="3" max="7" width="12.00390625" style="0" bestFit="1" customWidth="1"/>
    <col min="8" max="8" width="13.140625" style="0" bestFit="1" customWidth="1"/>
  </cols>
  <sheetData>
    <row r="1" spans="1:2" ht="12.75">
      <c r="A1" s="203" t="s">
        <v>179</v>
      </c>
      <c r="B1" s="203"/>
    </row>
    <row r="2" spans="1:6" ht="12.75">
      <c r="A2" s="203"/>
      <c r="B2" s="203"/>
      <c r="F2" s="2" t="s">
        <v>181</v>
      </c>
    </row>
    <row r="3" spans="1:6" ht="15.75">
      <c r="A3" s="203"/>
      <c r="B3" s="203"/>
      <c r="F3" s="219" t="s">
        <v>182</v>
      </c>
    </row>
    <row r="5" spans="1:8" ht="12.75">
      <c r="A5" s="28" t="s">
        <v>2</v>
      </c>
      <c r="B5" s="132">
        <v>0.1</v>
      </c>
      <c r="C5" s="49"/>
      <c r="D5" s="49"/>
      <c r="E5" s="49"/>
      <c r="F5" s="49"/>
      <c r="G5" s="49"/>
      <c r="H5" s="49"/>
    </row>
    <row r="6" spans="1:8" ht="12.75">
      <c r="A6" s="28" t="s">
        <v>3</v>
      </c>
      <c r="B6" s="49">
        <v>0</v>
      </c>
      <c r="C6" s="49">
        <v>1</v>
      </c>
      <c r="D6" s="49">
        <v>2</v>
      </c>
      <c r="E6" s="49">
        <v>3</v>
      </c>
      <c r="F6" s="49">
        <v>4</v>
      </c>
      <c r="G6" s="49">
        <v>5</v>
      </c>
      <c r="H6" s="49">
        <v>6</v>
      </c>
    </row>
    <row r="7" spans="1:8" ht="13.5" thickBot="1">
      <c r="A7" s="28" t="s">
        <v>64</v>
      </c>
      <c r="B7" s="215"/>
      <c r="C7" s="65">
        <v>100</v>
      </c>
      <c r="D7" s="65">
        <v>120</v>
      </c>
      <c r="E7" s="65">
        <v>140</v>
      </c>
      <c r="F7" s="65">
        <v>160</v>
      </c>
      <c r="G7" s="65">
        <v>180</v>
      </c>
      <c r="H7" s="65">
        <v>250</v>
      </c>
    </row>
    <row r="8" spans="1:8" ht="14.25" thickBot="1" thickTop="1">
      <c r="A8" s="89" t="s">
        <v>180</v>
      </c>
      <c r="B8" s="216"/>
      <c r="C8" s="217" t="s">
        <v>183</v>
      </c>
      <c r="D8" s="49"/>
      <c r="E8" s="49"/>
      <c r="F8" s="49"/>
      <c r="G8" s="49"/>
      <c r="H8" s="49"/>
    </row>
    <row r="9" ht="13.5" thickTop="1"/>
    <row r="16" spans="1:8" ht="12.75">
      <c r="A16" s="28" t="s">
        <v>2</v>
      </c>
      <c r="B16" s="132">
        <v>0.06</v>
      </c>
      <c r="C16" s="49"/>
      <c r="D16" s="49"/>
      <c r="E16" s="49"/>
      <c r="F16" s="49"/>
      <c r="G16" s="49"/>
      <c r="H16" s="49"/>
    </row>
    <row r="17" spans="1:8" ht="12.75">
      <c r="A17" s="28" t="s">
        <v>3</v>
      </c>
      <c r="B17" s="49">
        <v>0</v>
      </c>
      <c r="C17" s="49">
        <v>1</v>
      </c>
      <c r="D17" s="49">
        <v>2</v>
      </c>
      <c r="E17" s="49">
        <v>3</v>
      </c>
      <c r="F17" s="49">
        <v>4</v>
      </c>
      <c r="G17" s="49">
        <v>5</v>
      </c>
      <c r="H17" s="49">
        <v>6</v>
      </c>
    </row>
    <row r="18" spans="1:8" ht="13.5" thickBot="1">
      <c r="A18" s="28" t="s">
        <v>64</v>
      </c>
      <c r="B18" s="215"/>
      <c r="C18" s="65"/>
      <c r="D18" s="65">
        <v>20000</v>
      </c>
      <c r="E18" s="65">
        <v>40000</v>
      </c>
      <c r="F18" s="65">
        <v>60000</v>
      </c>
      <c r="G18" s="65">
        <v>80000</v>
      </c>
      <c r="H18" s="65">
        <v>100000</v>
      </c>
    </row>
    <row r="19" spans="1:8" ht="14.25" thickBot="1" thickTop="1">
      <c r="A19" s="89" t="s">
        <v>180</v>
      </c>
      <c r="B19" s="216"/>
      <c r="C19" s="217" t="s">
        <v>184</v>
      </c>
      <c r="D19" s="49"/>
      <c r="E19" s="49"/>
      <c r="F19" s="49"/>
      <c r="G19" s="49"/>
      <c r="H19" s="49"/>
    </row>
    <row r="20" ht="13.5" thickTop="1"/>
    <row r="25" spans="1:8" ht="12.75">
      <c r="A25" s="28" t="s">
        <v>2</v>
      </c>
      <c r="B25" s="132">
        <v>0.12</v>
      </c>
      <c r="C25" s="49"/>
      <c r="D25" s="49"/>
      <c r="E25" s="49"/>
      <c r="F25" s="49"/>
      <c r="G25" s="117"/>
      <c r="H25" s="13"/>
    </row>
    <row r="26" spans="1:8" ht="12.75">
      <c r="A26" s="28" t="s">
        <v>3</v>
      </c>
      <c r="B26" s="49">
        <v>0</v>
      </c>
      <c r="C26" s="49">
        <v>1</v>
      </c>
      <c r="D26" s="49">
        <v>2</v>
      </c>
      <c r="E26" s="49">
        <v>3</v>
      </c>
      <c r="F26" s="49">
        <v>4</v>
      </c>
      <c r="G26" s="117">
        <v>5</v>
      </c>
      <c r="H26" s="13"/>
    </row>
    <row r="27" spans="1:8" ht="13.5" thickBot="1">
      <c r="A27" s="28" t="s">
        <v>64</v>
      </c>
      <c r="B27" s="215"/>
      <c r="C27" s="65">
        <v>10000</v>
      </c>
      <c r="D27" s="65">
        <v>20000</v>
      </c>
      <c r="E27" s="65">
        <v>30000</v>
      </c>
      <c r="F27" s="65">
        <v>40000</v>
      </c>
      <c r="G27" s="218">
        <v>50000</v>
      </c>
      <c r="H27" s="14"/>
    </row>
    <row r="28" spans="1:8" ht="14.25" thickBot="1" thickTop="1">
      <c r="A28" s="89" t="s">
        <v>180</v>
      </c>
      <c r="B28" s="216"/>
      <c r="C28" s="217" t="s">
        <v>185</v>
      </c>
      <c r="D28" s="49"/>
      <c r="E28" s="49"/>
      <c r="F28" s="49"/>
      <c r="G28" s="117"/>
      <c r="H28" s="13"/>
    </row>
    <row r="29" ht="13.5" thickTop="1"/>
    <row r="34" spans="2:3" ht="15.75">
      <c r="B34" s="2" t="s">
        <v>186</v>
      </c>
      <c r="C34" s="219" t="s">
        <v>187</v>
      </c>
    </row>
    <row r="35" ht="13.5" thickBot="1"/>
    <row r="36" spans="1:7" ht="14.25" thickBot="1" thickTop="1">
      <c r="A36" s="89" t="s">
        <v>2</v>
      </c>
      <c r="B36" s="221">
        <f>IRR(B38:G38)</f>
        <v>0.035001520348822764</v>
      </c>
      <c r="C36" s="43"/>
      <c r="D36" s="49"/>
      <c r="E36" s="49"/>
      <c r="F36" s="49"/>
      <c r="G36" s="117"/>
    </row>
    <row r="37" spans="1:7" ht="13.5" thickTop="1">
      <c r="A37" s="28" t="s">
        <v>3</v>
      </c>
      <c r="B37" s="125">
        <v>0</v>
      </c>
      <c r="C37" s="49">
        <v>1</v>
      </c>
      <c r="D37" s="49">
        <v>2</v>
      </c>
      <c r="E37" s="49">
        <v>3</v>
      </c>
      <c r="F37" s="49">
        <v>4</v>
      </c>
      <c r="G37" s="117">
        <v>5</v>
      </c>
    </row>
    <row r="38" spans="1:8" ht="13.5" thickBot="1">
      <c r="A38" s="28" t="s">
        <v>64</v>
      </c>
      <c r="B38" s="220">
        <v>-692.78</v>
      </c>
      <c r="C38" s="65">
        <v>250</v>
      </c>
      <c r="D38" s="65">
        <v>200</v>
      </c>
      <c r="E38" s="65">
        <v>150</v>
      </c>
      <c r="F38" s="65">
        <v>100</v>
      </c>
      <c r="G38" s="218">
        <v>50</v>
      </c>
      <c r="H38" s="209"/>
    </row>
    <row r="39" spans="1:7" ht="14.25" thickBot="1" thickTop="1">
      <c r="A39" s="89" t="s">
        <v>180</v>
      </c>
      <c r="B39" s="216"/>
      <c r="C39" s="217"/>
      <c r="D39" s="49"/>
      <c r="E39" s="49"/>
      <c r="F39" s="49"/>
      <c r="G39" s="117"/>
    </row>
    <row r="40" ht="13.5" thickTop="1"/>
  </sheetData>
  <sheetProtection/>
  <printOptions/>
  <pageMargins left="0.511811024" right="0.511811024" top="0.787401575" bottom="0.787401575" header="0.31496062" footer="0.31496062"/>
  <pageSetup orientation="portrait" paperSize="9"/>
  <drawing r:id="rId1"/>
</worksheet>
</file>

<file path=xl/worksheets/sheet14.xml><?xml version="1.0" encoding="utf-8"?>
<worksheet xmlns="http://schemas.openxmlformats.org/spreadsheetml/2006/main" xmlns:r="http://schemas.openxmlformats.org/officeDocument/2006/relationships">
  <dimension ref="A9:G41"/>
  <sheetViews>
    <sheetView tabSelected="1" zoomScalePageLayoutView="0" workbookViewId="0" topLeftCell="A7">
      <selection activeCell="D41" sqref="D41"/>
    </sheetView>
  </sheetViews>
  <sheetFormatPr defaultColWidth="9.140625" defaultRowHeight="12.75"/>
  <cols>
    <col min="1" max="1" width="38.421875" style="0" customWidth="1"/>
    <col min="2" max="2" width="16.00390625" style="0" customWidth="1"/>
    <col min="3" max="6" width="12.00390625" style="0" bestFit="1" customWidth="1"/>
  </cols>
  <sheetData>
    <row r="9" ht="12.75">
      <c r="B9" t="s">
        <v>188</v>
      </c>
    </row>
    <row r="10" ht="12.75">
      <c r="B10" t="s">
        <v>189</v>
      </c>
    </row>
    <row r="26" ht="12.75">
      <c r="B26" s="2" t="s">
        <v>192</v>
      </c>
    </row>
    <row r="29" spans="1:7" ht="12.75">
      <c r="A29" s="89" t="s">
        <v>2</v>
      </c>
      <c r="B29" s="222">
        <v>0.1</v>
      </c>
      <c r="C29" s="43"/>
      <c r="D29" s="49"/>
      <c r="E29" s="49"/>
      <c r="F29" s="49"/>
      <c r="G29" s="13"/>
    </row>
    <row r="30" spans="1:7" ht="12.75">
      <c r="A30" s="28" t="s">
        <v>3</v>
      </c>
      <c r="B30" s="125">
        <v>0</v>
      </c>
      <c r="C30" s="49">
        <v>1</v>
      </c>
      <c r="D30" s="49">
        <v>2</v>
      </c>
      <c r="E30" s="49">
        <v>3</v>
      </c>
      <c r="F30" s="49">
        <v>4</v>
      </c>
      <c r="G30" s="13"/>
    </row>
    <row r="31" spans="1:7" ht="12.75">
      <c r="A31" s="28" t="s">
        <v>64</v>
      </c>
      <c r="B31" s="220">
        <v>-28800</v>
      </c>
      <c r="C31" s="65">
        <v>13200</v>
      </c>
      <c r="D31" s="65">
        <v>15000</v>
      </c>
      <c r="E31" s="65">
        <v>16800</v>
      </c>
      <c r="F31" s="65">
        <v>18600</v>
      </c>
      <c r="G31" s="14"/>
    </row>
    <row r="32" spans="1:7" ht="13.5" thickBot="1">
      <c r="A32" s="89" t="s">
        <v>190</v>
      </c>
      <c r="B32" s="224"/>
      <c r="C32" s="217"/>
      <c r="D32" s="49"/>
      <c r="E32" s="49"/>
      <c r="F32" s="65">
        <v>8400</v>
      </c>
      <c r="G32" s="13"/>
    </row>
    <row r="33" spans="1:3" ht="14.25" thickBot="1" thickTop="1">
      <c r="A33" s="55" t="s">
        <v>191</v>
      </c>
      <c r="B33" s="216"/>
      <c r="C33" s="2" t="s">
        <v>193</v>
      </c>
    </row>
    <row r="34" spans="1:3" ht="14.25" thickBot="1" thickTop="1">
      <c r="A34" s="55" t="s">
        <v>194</v>
      </c>
      <c r="B34" s="225"/>
      <c r="C34" s="2" t="s">
        <v>195</v>
      </c>
    </row>
    <row r="35" spans="1:3" ht="14.25" thickBot="1" thickTop="1">
      <c r="A35" s="55" t="s">
        <v>196</v>
      </c>
      <c r="B35" s="216"/>
      <c r="C35" s="2" t="s">
        <v>198</v>
      </c>
    </row>
    <row r="36" spans="1:3" ht="14.25" thickBot="1" thickTop="1">
      <c r="A36" s="55" t="s">
        <v>197</v>
      </c>
      <c r="B36" s="216"/>
      <c r="C36" s="55" t="s">
        <v>199</v>
      </c>
    </row>
    <row r="37" spans="1:3" ht="14.25" thickBot="1" thickTop="1">
      <c r="A37" s="55" t="s">
        <v>200</v>
      </c>
      <c r="B37" s="216"/>
      <c r="C37" s="55" t="s">
        <v>203</v>
      </c>
    </row>
    <row r="38" spans="1:3" ht="14.25" thickBot="1" thickTop="1">
      <c r="A38" s="55" t="s">
        <v>201</v>
      </c>
      <c r="B38" s="216"/>
      <c r="C38" s="55" t="s">
        <v>204</v>
      </c>
    </row>
    <row r="39" ht="13.5" thickTop="1"/>
    <row r="41" ht="15.75">
      <c r="A41" s="223" t="s">
        <v>202</v>
      </c>
    </row>
  </sheetData>
  <sheetProtection/>
  <printOptions/>
  <pageMargins left="0.511811024" right="0.511811024" top="0.787401575" bottom="0.787401575" header="0.31496062" footer="0.31496062"/>
  <pageSetup orientation="portrait" paperSize="9"/>
  <drawing r:id="rId1"/>
</worksheet>
</file>

<file path=xl/worksheets/sheet15.xml><?xml version="1.0" encoding="utf-8"?>
<worksheet xmlns="http://schemas.openxmlformats.org/spreadsheetml/2006/main" xmlns:r="http://schemas.openxmlformats.org/officeDocument/2006/relationships">
  <sheetPr codeName="Plan5"/>
  <dimension ref="A1:D7"/>
  <sheetViews>
    <sheetView showGridLines="0" zoomScalePageLayoutView="0" workbookViewId="0" topLeftCell="A1">
      <selection activeCell="E18" sqref="E18"/>
    </sheetView>
  </sheetViews>
  <sheetFormatPr defaultColWidth="9.140625" defaultRowHeight="12.75"/>
  <cols>
    <col min="2" max="2" width="14.7109375" style="0" customWidth="1"/>
    <col min="3" max="3" width="13.140625" style="0" bestFit="1" customWidth="1"/>
  </cols>
  <sheetData>
    <row r="1" spans="1:3" ht="14.25" thickBot="1" thickTop="1">
      <c r="A1" s="160" t="s">
        <v>118</v>
      </c>
      <c r="B1" s="161"/>
      <c r="C1" s="159"/>
    </row>
    <row r="2" spans="2:3" ht="13.5" thickTop="1">
      <c r="B2" s="2"/>
      <c r="C2" s="4"/>
    </row>
    <row r="3" spans="2:3" ht="12.75">
      <c r="B3" s="2"/>
      <c r="C3" s="3"/>
    </row>
    <row r="4" spans="2:3" ht="12.75">
      <c r="B4" s="2"/>
      <c r="C4" s="3"/>
    </row>
    <row r="5" spans="2:3" ht="12.75">
      <c r="B5" s="2"/>
      <c r="C5" s="3"/>
    </row>
    <row r="6" spans="2:4" ht="12.75">
      <c r="B6" s="2"/>
      <c r="C6" s="14"/>
      <c r="D6" s="2"/>
    </row>
    <row r="7" spans="1:4" ht="12.75">
      <c r="A7" s="2" t="s">
        <v>119</v>
      </c>
      <c r="B7" s="2"/>
      <c r="C7" s="19"/>
      <c r="D7" s="2"/>
    </row>
  </sheetData>
  <sheetProtection/>
  <printOptions/>
  <pageMargins left="0.511811024" right="0.511811024" top="0.787401575" bottom="0.787401575" header="0.31496062" footer="0.31496062"/>
  <pageSetup horizontalDpi="600" verticalDpi="600" orientation="portrait" paperSize="9" r:id="rId4"/>
  <drawing r:id="rId3"/>
  <legacyDrawing r:id="rId2"/>
  <oleObjects>
    <oleObject progId="Equation.3" shapeId="1572555" r:id="rId1"/>
  </oleObjects>
</worksheet>
</file>

<file path=xl/worksheets/sheet16.xml><?xml version="1.0" encoding="utf-8"?>
<worksheet xmlns="http://schemas.openxmlformats.org/spreadsheetml/2006/main" xmlns:r="http://schemas.openxmlformats.org/officeDocument/2006/relationships">
  <sheetPr codeName="Plan12"/>
  <dimension ref="A1:G81"/>
  <sheetViews>
    <sheetView showGridLines="0" zoomScalePageLayoutView="0" workbookViewId="0" topLeftCell="A58">
      <selection activeCell="G81" sqref="G81"/>
    </sheetView>
  </sheetViews>
  <sheetFormatPr defaultColWidth="9.140625" defaultRowHeight="12.75"/>
  <cols>
    <col min="1" max="1" width="16.57421875" style="0" customWidth="1"/>
    <col min="2" max="2" width="16.7109375" style="0" customWidth="1"/>
    <col min="3" max="3" width="17.28125" style="0" customWidth="1"/>
    <col min="7" max="7" width="9.421875" style="0" bestFit="1" customWidth="1"/>
  </cols>
  <sheetData>
    <row r="1" spans="1:2" ht="14.25" thickBot="1" thickTop="1">
      <c r="A1" s="184" t="s">
        <v>131</v>
      </c>
      <c r="B1" s="185"/>
    </row>
    <row r="2" ht="33" customHeight="1" thickTop="1"/>
    <row r="3" ht="12.75">
      <c r="A3" s="178" t="s">
        <v>132</v>
      </c>
    </row>
    <row r="6" spans="1:2" ht="13.5" thickBot="1">
      <c r="A6" s="22"/>
      <c r="B6" s="7"/>
    </row>
    <row r="7" spans="1:3" ht="14.25" thickBot="1" thickTop="1">
      <c r="A7" s="182" t="s">
        <v>0</v>
      </c>
      <c r="B7" s="183"/>
      <c r="C7" s="2" t="s">
        <v>135</v>
      </c>
    </row>
    <row r="8" spans="1:2" ht="13.5" thickTop="1">
      <c r="A8" s="179" t="s">
        <v>133</v>
      </c>
      <c r="B8" s="70">
        <v>5000</v>
      </c>
    </row>
    <row r="9" spans="1:2" ht="12.75">
      <c r="A9" s="179" t="s">
        <v>134</v>
      </c>
      <c r="B9" s="181">
        <v>0.08</v>
      </c>
    </row>
    <row r="10" spans="1:2" ht="12.75">
      <c r="A10" s="2"/>
      <c r="B10" s="180"/>
    </row>
    <row r="11" spans="1:2" ht="12.75">
      <c r="A11" s="178">
        <v>2</v>
      </c>
      <c r="B11" s="3"/>
    </row>
    <row r="12" spans="1:2" ht="12.75">
      <c r="A12" s="186"/>
      <c r="B12" s="3"/>
    </row>
    <row r="13" spans="1:2" ht="12.75">
      <c r="A13" s="2"/>
      <c r="B13" s="3"/>
    </row>
    <row r="14" spans="1:3" ht="12.75">
      <c r="A14" s="2"/>
      <c r="B14" s="188"/>
      <c r="C14" s="2"/>
    </row>
    <row r="15" spans="1:3" ht="12.75">
      <c r="A15" s="179" t="s">
        <v>0</v>
      </c>
      <c r="B15" s="58">
        <v>70000</v>
      </c>
      <c r="C15" s="2"/>
    </row>
    <row r="16" spans="1:2" ht="13.5" thickBot="1">
      <c r="A16" s="179" t="s">
        <v>133</v>
      </c>
      <c r="B16" s="189">
        <v>5000</v>
      </c>
    </row>
    <row r="17" spans="1:3" ht="14.25" thickBot="1" thickTop="1">
      <c r="A17" s="182" t="s">
        <v>134</v>
      </c>
      <c r="B17" s="187"/>
      <c r="C17" s="2" t="s">
        <v>136</v>
      </c>
    </row>
    <row r="18" ht="13.5" thickTop="1"/>
    <row r="19" ht="12.75">
      <c r="A19" s="52">
        <v>3</v>
      </c>
    </row>
    <row r="24" spans="1:2" ht="12.75">
      <c r="A24" s="2"/>
      <c r="B24" s="4"/>
    </row>
    <row r="25" spans="1:3" ht="13.5" thickBot="1">
      <c r="A25" s="179" t="s">
        <v>0</v>
      </c>
      <c r="B25" s="190">
        <v>10000</v>
      </c>
      <c r="C25" s="2"/>
    </row>
    <row r="26" spans="1:7" ht="14.25" thickBot="1" thickTop="1">
      <c r="A26" s="182" t="s">
        <v>133</v>
      </c>
      <c r="B26" s="192"/>
      <c r="C26" s="2" t="s">
        <v>137</v>
      </c>
      <c r="E26" s="3"/>
      <c r="G26" s="4"/>
    </row>
    <row r="27" spans="1:3" ht="13.5" thickTop="1">
      <c r="A27" s="179" t="s">
        <v>134</v>
      </c>
      <c r="B27" s="191">
        <v>0.015</v>
      </c>
      <c r="C27" s="2"/>
    </row>
    <row r="28" spans="1:3" ht="12.75">
      <c r="A28" s="2"/>
      <c r="B28" s="4"/>
      <c r="C28" s="2"/>
    </row>
    <row r="29" spans="1:2" ht="12.75">
      <c r="A29" s="178">
        <v>4</v>
      </c>
      <c r="B29" s="3"/>
    </row>
    <row r="32" ht="13.5" thickBot="1">
      <c r="B32" s="7"/>
    </row>
    <row r="33" spans="1:3" ht="14.25" thickBot="1" thickTop="1">
      <c r="A33" s="182" t="s">
        <v>0</v>
      </c>
      <c r="B33" s="25"/>
      <c r="C33" s="2" t="s">
        <v>138</v>
      </c>
    </row>
    <row r="34" spans="1:3" ht="13.5" thickTop="1">
      <c r="A34" s="179" t="s">
        <v>133</v>
      </c>
      <c r="B34" s="194">
        <v>200</v>
      </c>
      <c r="C34" s="2"/>
    </row>
    <row r="35" spans="1:3" ht="12.75">
      <c r="A35" s="179" t="s">
        <v>134</v>
      </c>
      <c r="B35" s="193">
        <v>0.02</v>
      </c>
      <c r="C35" s="2"/>
    </row>
    <row r="37" ht="12.75">
      <c r="A37" s="52">
        <v>5</v>
      </c>
    </row>
    <row r="41" ht="13.5" thickBot="1"/>
    <row r="42" spans="1:3" ht="14.25" thickBot="1" thickTop="1">
      <c r="A42" s="182" t="s">
        <v>0</v>
      </c>
      <c r="B42" s="25"/>
      <c r="C42" s="6" t="s">
        <v>140</v>
      </c>
    </row>
    <row r="43" spans="1:2" ht="13.5" thickTop="1">
      <c r="A43" s="179" t="s">
        <v>133</v>
      </c>
      <c r="B43" s="195">
        <v>10000</v>
      </c>
    </row>
    <row r="44" spans="1:2" ht="12.75">
      <c r="A44" s="179" t="s">
        <v>134</v>
      </c>
      <c r="B44" s="193">
        <v>0.02</v>
      </c>
    </row>
    <row r="45" spans="1:2" ht="12.75">
      <c r="A45" s="179" t="s">
        <v>139</v>
      </c>
      <c r="B45" s="158">
        <v>50000</v>
      </c>
    </row>
    <row r="46" spans="1:2" ht="12.75">
      <c r="A46" s="2"/>
      <c r="B46" s="3"/>
    </row>
    <row r="47" spans="1:2" ht="12.75">
      <c r="A47" s="178">
        <v>6</v>
      </c>
      <c r="B47" s="3"/>
    </row>
    <row r="48" spans="1:3" ht="12.75">
      <c r="A48" s="2"/>
      <c r="B48" s="14"/>
      <c r="C48" s="2"/>
    </row>
    <row r="49" spans="1:3" ht="12.75">
      <c r="A49" s="2"/>
      <c r="B49" s="19"/>
      <c r="C49" s="2"/>
    </row>
    <row r="51" ht="13.5" thickBot="1"/>
    <row r="52" spans="1:3" ht="14.25" thickBot="1" thickTop="1">
      <c r="A52" s="182" t="s">
        <v>0</v>
      </c>
      <c r="B52" s="25"/>
      <c r="C52" s="6" t="s">
        <v>141</v>
      </c>
    </row>
    <row r="53" spans="1:2" ht="13.5" thickTop="1">
      <c r="A53" s="179" t="s">
        <v>133</v>
      </c>
      <c r="B53" s="195">
        <v>4000000</v>
      </c>
    </row>
    <row r="54" spans="1:2" ht="12.75">
      <c r="A54" s="179" t="s">
        <v>134</v>
      </c>
      <c r="B54" s="193">
        <v>0.15</v>
      </c>
    </row>
    <row r="57" spans="1:2" ht="12.75">
      <c r="A57" s="178">
        <v>7</v>
      </c>
      <c r="B57" s="4"/>
    </row>
    <row r="58" spans="1:2" ht="12.75">
      <c r="A58" s="2"/>
      <c r="B58" s="12"/>
    </row>
    <row r="59" spans="1:2" ht="12.75">
      <c r="A59" s="2"/>
      <c r="B59" s="3"/>
    </row>
    <row r="60" spans="1:3" ht="12.75">
      <c r="A60" s="2"/>
      <c r="B60" s="196"/>
      <c r="C60" s="2"/>
    </row>
    <row r="61" spans="1:2" ht="13.5" thickBot="1">
      <c r="A61" s="2"/>
      <c r="B61" s="19"/>
    </row>
    <row r="62" spans="1:3" ht="14.25" thickBot="1" thickTop="1">
      <c r="A62" s="182" t="s">
        <v>0</v>
      </c>
      <c r="B62" s="25"/>
      <c r="C62" s="6" t="s">
        <v>142</v>
      </c>
    </row>
    <row r="63" spans="1:2" ht="13.5" thickTop="1">
      <c r="A63" s="179" t="s">
        <v>133</v>
      </c>
      <c r="B63" s="197">
        <v>25000</v>
      </c>
    </row>
    <row r="64" spans="1:2" ht="12.75">
      <c r="A64" s="179" t="s">
        <v>134</v>
      </c>
      <c r="B64" s="193">
        <v>0.15</v>
      </c>
    </row>
    <row r="67" ht="12.75">
      <c r="A67" s="52">
        <v>8</v>
      </c>
    </row>
    <row r="75" ht="13.5" thickBot="1"/>
    <row r="76" spans="1:3" ht="14.25" thickBot="1" thickTop="1">
      <c r="A76" s="182" t="s">
        <v>0</v>
      </c>
      <c r="B76" s="25"/>
      <c r="C76" s="6" t="s">
        <v>146</v>
      </c>
    </row>
    <row r="77" spans="1:2" ht="13.5" thickTop="1">
      <c r="A77" s="179" t="s">
        <v>133</v>
      </c>
      <c r="B77" s="197">
        <v>25000</v>
      </c>
    </row>
    <row r="78" spans="1:2" ht="12.75">
      <c r="A78" s="179" t="s">
        <v>134</v>
      </c>
      <c r="B78" s="193">
        <v>0.15</v>
      </c>
    </row>
    <row r="79" spans="1:2" ht="12.75">
      <c r="A79" s="179" t="s">
        <v>143</v>
      </c>
      <c r="B79" s="198">
        <v>500000</v>
      </c>
    </row>
    <row r="80" spans="1:2" ht="13.5" thickBot="1">
      <c r="A80" s="179" t="s">
        <v>144</v>
      </c>
      <c r="B80" s="199">
        <v>150000</v>
      </c>
    </row>
    <row r="81" spans="1:3" ht="14.25" thickBot="1" thickTop="1">
      <c r="A81" s="182" t="s">
        <v>145</v>
      </c>
      <c r="B81" s="200"/>
      <c r="C81" s="6" t="s">
        <v>147</v>
      </c>
    </row>
    <row r="82" ht="13.5" thickTop="1"/>
  </sheetData>
  <sheetProtection/>
  <printOptions/>
  <pageMargins left="0.511811024" right="0.511811024" top="0.787401575" bottom="0.787401575" header="0.31496062" footer="0.31496062"/>
  <pageSetup orientation="portrait" paperSize="9"/>
  <drawing r:id="rId1"/>
</worksheet>
</file>

<file path=xl/worksheets/sheet17.xml><?xml version="1.0" encoding="utf-8"?>
<worksheet xmlns="http://schemas.openxmlformats.org/spreadsheetml/2006/main" xmlns:r="http://schemas.openxmlformats.org/officeDocument/2006/relationships">
  <sheetPr codeName="Plan13"/>
  <dimension ref="A1:E17"/>
  <sheetViews>
    <sheetView showGridLines="0" zoomScalePageLayoutView="0" workbookViewId="0" topLeftCell="A1">
      <selection activeCell="F24" sqref="F24"/>
    </sheetView>
  </sheetViews>
  <sheetFormatPr defaultColWidth="9.140625" defaultRowHeight="12.75"/>
  <cols>
    <col min="2" max="2" width="18.421875" style="0" customWidth="1"/>
    <col min="3" max="3" width="22.28125" style="0" customWidth="1"/>
  </cols>
  <sheetData>
    <row r="1" spans="1:5" ht="12.75">
      <c r="A1" s="162" t="s">
        <v>120</v>
      </c>
      <c r="B1" s="163"/>
      <c r="C1" s="163"/>
      <c r="D1" s="163"/>
      <c r="E1" s="163"/>
    </row>
    <row r="2" spans="1:5" ht="12.75">
      <c r="A2" s="163"/>
      <c r="B2" s="164"/>
      <c r="C2" s="163"/>
      <c r="D2" s="163"/>
      <c r="E2" s="163"/>
    </row>
    <row r="3" spans="1:5" ht="15.75" customHeight="1">
      <c r="A3" s="163"/>
      <c r="B3" s="165" t="s">
        <v>121</v>
      </c>
      <c r="C3" s="163"/>
      <c r="D3" s="163"/>
      <c r="E3" s="163"/>
    </row>
    <row r="4" spans="1:5" ht="12.75">
      <c r="A4" s="163"/>
      <c r="B4" s="165" t="s">
        <v>127</v>
      </c>
      <c r="C4" s="174">
        <v>-919.7693765731393</v>
      </c>
      <c r="D4" s="163"/>
      <c r="E4" s="163"/>
    </row>
    <row r="5" spans="1:5" ht="12.75">
      <c r="A5" s="163"/>
      <c r="B5" s="165" t="s">
        <v>128</v>
      </c>
      <c r="C5" s="175">
        <v>1000</v>
      </c>
      <c r="D5" s="163"/>
      <c r="E5" s="166"/>
    </row>
    <row r="6" spans="1:5" ht="12.75">
      <c r="A6" s="163"/>
      <c r="B6" s="165" t="s">
        <v>129</v>
      </c>
      <c r="C6" s="175">
        <v>50.00000000000011</v>
      </c>
      <c r="D6" s="163"/>
      <c r="E6" s="163"/>
    </row>
    <row r="7" spans="1:5" ht="12.75">
      <c r="A7" s="163"/>
      <c r="B7" s="165" t="s">
        <v>122</v>
      </c>
      <c r="C7" s="177" t="s">
        <v>102</v>
      </c>
      <c r="D7" s="163"/>
      <c r="E7" s="163"/>
    </row>
    <row r="8" spans="1:5" ht="12.75">
      <c r="A8" s="163"/>
      <c r="B8" s="165" t="s">
        <v>130</v>
      </c>
      <c r="C8" s="176">
        <v>40</v>
      </c>
      <c r="D8" s="167">
        <v>171.2856234268608</v>
      </c>
      <c r="E8" s="163"/>
    </row>
    <row r="9" spans="1:5" ht="12.75">
      <c r="A9" s="163"/>
      <c r="B9" s="163"/>
      <c r="C9" s="168" t="str">
        <f>IF(SUM(C4:C8,Tipo)&lt;&gt;D8,"Recalcular Modelo !","")</f>
        <v>Recalcular Modelo !</v>
      </c>
      <c r="D9" s="169"/>
      <c r="E9" s="163"/>
    </row>
    <row r="10" spans="1:5" ht="12.75">
      <c r="A10" s="163"/>
      <c r="B10" s="163"/>
      <c r="C10" s="163"/>
      <c r="D10" s="163"/>
      <c r="E10" s="163"/>
    </row>
    <row r="11" spans="1:5" ht="12.75">
      <c r="A11" s="163"/>
      <c r="B11" s="170" t="s">
        <v>123</v>
      </c>
      <c r="C11" s="163"/>
      <c r="D11" s="163"/>
      <c r="E11" s="163"/>
    </row>
    <row r="12" spans="1:5" ht="12.75">
      <c r="A12" s="163"/>
      <c r="B12" s="171" t="s">
        <v>124</v>
      </c>
      <c r="C12" s="163"/>
      <c r="D12" s="163"/>
      <c r="E12" s="163"/>
    </row>
    <row r="13" spans="1:5" ht="12.75">
      <c r="A13" s="163"/>
      <c r="B13" s="163"/>
      <c r="C13" s="163"/>
      <c r="D13" s="163"/>
      <c r="E13" s="163"/>
    </row>
    <row r="14" spans="1:5" ht="12.75">
      <c r="A14" s="163"/>
      <c r="B14" s="172" t="s">
        <v>125</v>
      </c>
      <c r="C14" s="163"/>
      <c r="D14" s="163"/>
      <c r="E14" s="163"/>
    </row>
    <row r="15" spans="1:5" ht="12.75">
      <c r="A15" s="163"/>
      <c r="B15" s="172" t="s">
        <v>126</v>
      </c>
      <c r="C15" s="163"/>
      <c r="D15" s="163"/>
      <c r="E15" s="163"/>
    </row>
    <row r="16" spans="1:5" ht="12.75">
      <c r="A16" s="163"/>
      <c r="B16" s="173">
        <v>1</v>
      </c>
      <c r="C16" s="163"/>
      <c r="D16" s="163"/>
      <c r="E16" s="163"/>
    </row>
    <row r="17" spans="1:5" ht="12.75">
      <c r="A17" s="163"/>
      <c r="B17" s="163"/>
      <c r="C17" s="163"/>
      <c r="D17" s="163"/>
      <c r="E17" s="163"/>
    </row>
  </sheetData>
  <sheetProtection sheet="1" objects="1" scenarios="1"/>
  <conditionalFormatting sqref="C3:C8">
    <cfRule type="cellIs" priority="1" dxfId="0" operator="equal" stopIfTrue="1">
      <formula>"?"</formula>
    </cfRule>
  </conditionalFormatting>
  <printOptions/>
  <pageMargins left="0.511811024" right="0.511811024" top="0.787401575" bottom="0.787401575" header="0.31496062" footer="0.31496062"/>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Plan8"/>
  <dimension ref="A1:I59"/>
  <sheetViews>
    <sheetView showGridLines="0" zoomScalePageLayoutView="0" workbookViewId="0" topLeftCell="A1">
      <selection activeCell="A7" sqref="A7:G14"/>
    </sheetView>
  </sheetViews>
  <sheetFormatPr defaultColWidth="9.140625" defaultRowHeight="12.75"/>
  <cols>
    <col min="1" max="1" width="14.140625" style="0" customWidth="1"/>
    <col min="2" max="3" width="11.00390625" style="0" bestFit="1" customWidth="1"/>
    <col min="4" max="4" width="11.00390625" style="0" customWidth="1"/>
    <col min="5" max="5" width="12.00390625" style="0" bestFit="1" customWidth="1"/>
    <col min="6" max="6" width="12.57421875" style="0" customWidth="1"/>
    <col min="7" max="7" width="11.8515625" style="0" customWidth="1"/>
    <col min="8" max="8" width="12.00390625" style="0" customWidth="1"/>
  </cols>
  <sheetData>
    <row r="1" spans="1:6" ht="14.25" thickBot="1" thickTop="1">
      <c r="A1" s="96" t="s">
        <v>37</v>
      </c>
      <c r="B1" s="97"/>
      <c r="C1" s="97"/>
      <c r="D1" s="97"/>
      <c r="E1" s="97"/>
      <c r="F1" s="98"/>
    </row>
    <row r="2" ht="13.5" thickTop="1">
      <c r="A2" s="52">
        <v>1</v>
      </c>
    </row>
    <row r="7" spans="1:5" ht="12.75">
      <c r="A7" s="28" t="s">
        <v>2</v>
      </c>
      <c r="B7" s="27">
        <v>0.08</v>
      </c>
      <c r="C7" s="33"/>
      <c r="D7" s="22"/>
      <c r="E7" s="22"/>
    </row>
    <row r="8" spans="1:5" ht="13.5" thickBot="1">
      <c r="A8" s="29" t="s">
        <v>3</v>
      </c>
      <c r="B8" s="30">
        <v>0</v>
      </c>
      <c r="C8" s="31">
        <v>1</v>
      </c>
      <c r="D8" s="31">
        <v>2</v>
      </c>
      <c r="E8" s="31">
        <v>3</v>
      </c>
    </row>
    <row r="9" spans="1:8" ht="14.25" thickBot="1" thickTop="1">
      <c r="A9" s="45" t="s">
        <v>52</v>
      </c>
      <c r="B9" s="36">
        <v>1200</v>
      </c>
      <c r="C9" s="37">
        <v>1400</v>
      </c>
      <c r="D9" s="37">
        <v>1000</v>
      </c>
      <c r="E9" s="32"/>
      <c r="F9" s="4"/>
      <c r="G9" s="4"/>
      <c r="H9" s="4"/>
    </row>
    <row r="10" spans="1:8" ht="14.25" thickBot="1" thickTop="1">
      <c r="A10" s="44" t="s">
        <v>10</v>
      </c>
      <c r="B10" s="42"/>
      <c r="C10" s="48"/>
      <c r="D10" s="39"/>
      <c r="E10" s="24"/>
      <c r="F10" s="6" t="s">
        <v>18</v>
      </c>
      <c r="G10" s="6"/>
      <c r="H10" s="5"/>
    </row>
    <row r="11" spans="1:7" ht="14.25" thickBot="1" thickTop="1">
      <c r="A11" s="44" t="s">
        <v>11</v>
      </c>
      <c r="B11" s="43"/>
      <c r="C11" s="49"/>
      <c r="D11" s="41"/>
      <c r="E11" s="24"/>
      <c r="F11" s="6" t="s">
        <v>19</v>
      </c>
      <c r="G11" s="13"/>
    </row>
    <row r="12" spans="1:7" ht="14.25" thickBot="1" thickTop="1">
      <c r="A12" s="51" t="s">
        <v>15</v>
      </c>
      <c r="B12" s="49"/>
      <c r="C12" s="43"/>
      <c r="D12" s="41"/>
      <c r="E12" s="24"/>
      <c r="F12" s="6" t="s">
        <v>20</v>
      </c>
      <c r="G12" s="13"/>
    </row>
    <row r="13" spans="5:6" ht="14.25" thickBot="1" thickTop="1">
      <c r="E13" s="24"/>
      <c r="F13" s="6" t="s">
        <v>17</v>
      </c>
    </row>
    <row r="14" ht="13.5" thickTop="1">
      <c r="E14" s="10"/>
    </row>
    <row r="15" ht="12.75">
      <c r="A15" s="52">
        <v>2</v>
      </c>
    </row>
    <row r="20" spans="1:5" ht="12.75">
      <c r="A20" s="28" t="s">
        <v>2</v>
      </c>
      <c r="B20" s="27">
        <v>0.08</v>
      </c>
      <c r="C20" s="33"/>
      <c r="D20" s="22"/>
      <c r="E20" s="13"/>
    </row>
    <row r="21" spans="1:6" ht="13.5" thickBot="1">
      <c r="A21" s="29" t="s">
        <v>3</v>
      </c>
      <c r="B21" s="30">
        <v>0</v>
      </c>
      <c r="C21" s="31">
        <v>1</v>
      </c>
      <c r="D21" s="31">
        <v>2</v>
      </c>
      <c r="E21" s="49">
        <v>3</v>
      </c>
      <c r="F21" s="54">
        <v>4</v>
      </c>
    </row>
    <row r="22" spans="1:7" ht="14.25" thickBot="1" thickTop="1">
      <c r="A22" s="45" t="s">
        <v>52</v>
      </c>
      <c r="B22" s="36">
        <v>7000</v>
      </c>
      <c r="C22" s="37">
        <v>4000</v>
      </c>
      <c r="D22" s="37">
        <v>4000</v>
      </c>
      <c r="E22" s="53">
        <v>4000</v>
      </c>
      <c r="F22" s="57">
        <f>FV($B$20,C21,,-E22)</f>
        <v>4320</v>
      </c>
      <c r="G22" s="4"/>
    </row>
    <row r="23" spans="1:9" ht="14.25" thickBot="1" thickTop="1">
      <c r="A23" s="44" t="s">
        <v>10</v>
      </c>
      <c r="B23" s="42"/>
      <c r="C23" s="48"/>
      <c r="D23" s="39"/>
      <c r="E23" s="24"/>
      <c r="F23" s="57">
        <f>FV($B$20,F21,,-B22)</f>
        <v>9523.422720000002</v>
      </c>
      <c r="G23" s="6" t="s">
        <v>22</v>
      </c>
      <c r="I23" s="6" t="s">
        <v>26</v>
      </c>
    </row>
    <row r="24" spans="1:9" ht="14.25" thickBot="1" thickTop="1">
      <c r="A24" s="44" t="s">
        <v>11</v>
      </c>
      <c r="B24" s="43"/>
      <c r="C24" s="49"/>
      <c r="D24" s="41"/>
      <c r="E24" s="24"/>
      <c r="F24" s="57">
        <f>FV($B$20,E21,,-C22)</f>
        <v>5038.848000000001</v>
      </c>
      <c r="G24" s="6" t="s">
        <v>23</v>
      </c>
      <c r="I24" s="6" t="s">
        <v>27</v>
      </c>
    </row>
    <row r="25" spans="1:9" ht="14.25" thickBot="1" thickTop="1">
      <c r="A25" s="56" t="s">
        <v>15</v>
      </c>
      <c r="B25" s="49"/>
      <c r="C25" s="43"/>
      <c r="D25" s="41"/>
      <c r="E25" s="24"/>
      <c r="F25" s="57">
        <f>FV($B$20,D21,,-D22)</f>
        <v>4665.6</v>
      </c>
      <c r="G25" s="6" t="s">
        <v>24</v>
      </c>
      <c r="I25" s="6" t="s">
        <v>28</v>
      </c>
    </row>
    <row r="26" spans="1:9" ht="14.25" thickBot="1" thickTop="1">
      <c r="A26" s="55"/>
      <c r="E26" s="24"/>
      <c r="F26" s="58">
        <f>SUM(F22:F25)</f>
        <v>23547.870720000006</v>
      </c>
      <c r="G26" s="6" t="s">
        <v>25</v>
      </c>
      <c r="I26" s="6" t="s">
        <v>29</v>
      </c>
    </row>
    <row r="27" ht="13.5" thickTop="1">
      <c r="E27" s="10"/>
    </row>
    <row r="30" ht="12.75">
      <c r="A30" s="52">
        <v>3</v>
      </c>
    </row>
    <row r="34" spans="1:7" ht="12.75">
      <c r="A34" s="28" t="s">
        <v>2</v>
      </c>
      <c r="B34" s="27">
        <v>0.1</v>
      </c>
      <c r="C34" s="33"/>
      <c r="D34" s="22"/>
      <c r="E34" s="13"/>
      <c r="G34" s="22"/>
    </row>
    <row r="35" spans="1:7" ht="13.5" thickBot="1">
      <c r="A35" s="29" t="s">
        <v>3</v>
      </c>
      <c r="B35" s="30">
        <v>0</v>
      </c>
      <c r="C35" s="31">
        <v>1</v>
      </c>
      <c r="D35" s="30">
        <v>2</v>
      </c>
      <c r="E35" s="30">
        <v>3</v>
      </c>
      <c r="F35" s="71">
        <v>4</v>
      </c>
      <c r="G35" s="71">
        <v>5</v>
      </c>
    </row>
    <row r="36" spans="1:7" ht="14.25" thickBot="1" thickTop="1">
      <c r="A36" s="45" t="s">
        <v>52</v>
      </c>
      <c r="B36" s="36">
        <v>0</v>
      </c>
      <c r="C36" s="64">
        <v>2000</v>
      </c>
      <c r="D36" s="73">
        <v>2000</v>
      </c>
      <c r="E36" s="70">
        <v>2000</v>
      </c>
      <c r="F36" s="72">
        <v>2000</v>
      </c>
      <c r="G36" s="17">
        <v>2000</v>
      </c>
    </row>
    <row r="37" spans="1:9" ht="14.25" thickBot="1" thickTop="1">
      <c r="A37" s="44" t="s">
        <v>10</v>
      </c>
      <c r="B37" s="42"/>
      <c r="C37" s="62"/>
      <c r="D37" s="74"/>
      <c r="E37" s="75"/>
      <c r="F37" s="76"/>
      <c r="G37" s="17"/>
      <c r="H37" s="16" t="s">
        <v>36</v>
      </c>
      <c r="I37" s="6"/>
    </row>
    <row r="38" spans="1:9" ht="14.25" thickBot="1" thickTop="1">
      <c r="A38" s="44" t="s">
        <v>11</v>
      </c>
      <c r="B38" s="43"/>
      <c r="C38" s="63"/>
      <c r="D38" s="68"/>
      <c r="E38" s="75"/>
      <c r="F38" s="76"/>
      <c r="G38" s="17"/>
      <c r="H38" s="16" t="s">
        <v>35</v>
      </c>
      <c r="I38" s="6"/>
    </row>
    <row r="39" spans="1:9" ht="14.25" thickBot="1" thickTop="1">
      <c r="A39" s="56" t="s">
        <v>15</v>
      </c>
      <c r="B39" s="49"/>
      <c r="C39" s="40"/>
      <c r="D39" s="68"/>
      <c r="E39" s="75"/>
      <c r="F39" s="76"/>
      <c r="G39" s="17"/>
      <c r="H39" s="16" t="s">
        <v>34</v>
      </c>
      <c r="I39" s="6"/>
    </row>
    <row r="40" spans="1:9" ht="14.25" thickBot="1" thickTop="1">
      <c r="A40" s="61" t="s">
        <v>21</v>
      </c>
      <c r="B40" s="49"/>
      <c r="C40" s="63"/>
      <c r="D40" s="68"/>
      <c r="E40" s="75"/>
      <c r="F40" s="77"/>
      <c r="G40" s="17"/>
      <c r="H40" s="16" t="s">
        <v>33</v>
      </c>
      <c r="I40" s="6"/>
    </row>
    <row r="41" spans="1:8" ht="14.25" thickBot="1" thickTop="1">
      <c r="A41" s="61" t="s">
        <v>30</v>
      </c>
      <c r="B41" s="49"/>
      <c r="C41" s="63"/>
      <c r="D41" s="54"/>
      <c r="E41" s="69"/>
      <c r="F41" s="63"/>
      <c r="G41" s="17"/>
      <c r="H41" s="2" t="s">
        <v>32</v>
      </c>
    </row>
    <row r="42" spans="2:8" ht="14.25" thickBot="1" thickTop="1">
      <c r="B42" s="13"/>
      <c r="C42" s="13"/>
      <c r="D42" s="1"/>
      <c r="G42" s="78"/>
      <c r="H42" s="2" t="s">
        <v>31</v>
      </c>
    </row>
    <row r="43" ht="13.5" thickTop="1"/>
    <row r="44" ht="12.75">
      <c r="A44" s="52">
        <v>4</v>
      </c>
    </row>
    <row r="49" spans="1:7" ht="12.75">
      <c r="A49" s="28" t="s">
        <v>38</v>
      </c>
      <c r="B49" s="27">
        <v>0.07</v>
      </c>
      <c r="C49" s="33"/>
      <c r="D49" s="22"/>
      <c r="E49" s="13"/>
      <c r="G49" s="22"/>
    </row>
    <row r="50" spans="1:7" ht="13.5" thickBot="1">
      <c r="A50" s="29" t="s">
        <v>3</v>
      </c>
      <c r="B50" s="30">
        <v>0</v>
      </c>
      <c r="C50" s="31">
        <v>1</v>
      </c>
      <c r="D50" s="30">
        <v>2</v>
      </c>
      <c r="E50" s="30">
        <v>3</v>
      </c>
      <c r="F50" s="79" t="s">
        <v>4</v>
      </c>
      <c r="G50" s="71">
        <v>5</v>
      </c>
    </row>
    <row r="51" spans="1:8" ht="14.25" thickBot="1" thickTop="1">
      <c r="A51" s="45" t="s">
        <v>52</v>
      </c>
      <c r="B51" s="36"/>
      <c r="C51" s="64">
        <v>100</v>
      </c>
      <c r="D51" s="80">
        <v>200</v>
      </c>
      <c r="E51" s="17">
        <v>300</v>
      </c>
      <c r="F51" s="84"/>
      <c r="G51" s="25"/>
      <c r="H51" s="2" t="s">
        <v>44</v>
      </c>
    </row>
    <row r="52" spans="1:8" ht="14.25" thickBot="1" thickTop="1">
      <c r="A52" s="44" t="s">
        <v>10</v>
      </c>
      <c r="B52" s="42"/>
      <c r="C52" s="88" t="s">
        <v>39</v>
      </c>
      <c r="D52" s="81"/>
      <c r="E52" s="24"/>
      <c r="F52" s="85"/>
      <c r="G52" s="25"/>
      <c r="H52" s="16" t="s">
        <v>45</v>
      </c>
    </row>
    <row r="53" spans="1:8" ht="14.25" thickBot="1" thickTop="1">
      <c r="A53" s="44" t="s">
        <v>11</v>
      </c>
      <c r="B53" s="43"/>
      <c r="C53" s="90" t="s">
        <v>40</v>
      </c>
      <c r="D53" s="82"/>
      <c r="E53" s="24"/>
      <c r="F53" s="85"/>
      <c r="G53" s="25"/>
      <c r="H53" s="16" t="s">
        <v>46</v>
      </c>
    </row>
    <row r="54" spans="1:8" ht="14.25" thickBot="1" thickTop="1">
      <c r="A54" s="56" t="s">
        <v>15</v>
      </c>
      <c r="B54" s="49"/>
      <c r="C54" s="91" t="s">
        <v>41</v>
      </c>
      <c r="D54" s="82"/>
      <c r="E54" s="24"/>
      <c r="F54" s="85"/>
      <c r="G54" s="25"/>
      <c r="H54" s="16" t="s">
        <v>47</v>
      </c>
    </row>
    <row r="55" spans="1:8" ht="14.25" thickBot="1" thickTop="1">
      <c r="A55" s="61" t="s">
        <v>21</v>
      </c>
      <c r="B55" s="49"/>
      <c r="C55" s="63"/>
      <c r="D55" s="82"/>
      <c r="E55" s="87"/>
      <c r="F55" s="86"/>
      <c r="G55" s="17"/>
      <c r="H55" s="16"/>
    </row>
    <row r="56" spans="1:8" ht="14.25" thickBot="1" thickTop="1">
      <c r="A56" s="61" t="s">
        <v>30</v>
      </c>
      <c r="B56" s="49"/>
      <c r="C56" s="63"/>
      <c r="D56" s="83"/>
      <c r="E56" s="87"/>
      <c r="F56" s="93"/>
      <c r="G56" s="17"/>
      <c r="H56" s="2"/>
    </row>
    <row r="57" spans="2:8" ht="14.25" thickBot="1" thickTop="1">
      <c r="B57" s="13"/>
      <c r="C57" s="92" t="s">
        <v>42</v>
      </c>
      <c r="D57" s="1"/>
      <c r="E57" s="25"/>
      <c r="F57" s="25"/>
      <c r="G57" s="94"/>
      <c r="H57" s="95" t="s">
        <v>48</v>
      </c>
    </row>
    <row r="58" ht="13.5" thickTop="1">
      <c r="F58" s="9"/>
    </row>
    <row r="59" ht="12.75">
      <c r="F59" s="9" t="s">
        <v>43</v>
      </c>
    </row>
  </sheetData>
  <sheetProtection/>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Plan7"/>
  <dimension ref="A1:H36"/>
  <sheetViews>
    <sheetView zoomScalePageLayoutView="0" workbookViewId="0" topLeftCell="A10">
      <selection activeCell="A31" sqref="A31:G36"/>
    </sheetView>
  </sheetViews>
  <sheetFormatPr defaultColWidth="9.140625" defaultRowHeight="12.75"/>
  <cols>
    <col min="1" max="2" width="14.57421875" style="0" customWidth="1"/>
    <col min="3" max="3" width="13.00390625" style="0" customWidth="1"/>
    <col min="4" max="4" width="16.00390625" style="0" customWidth="1"/>
    <col min="5" max="5" width="12.00390625" style="0" bestFit="1" customWidth="1"/>
  </cols>
  <sheetData>
    <row r="1" spans="1:4" ht="12.75">
      <c r="A1" s="8" t="s">
        <v>49</v>
      </c>
      <c r="B1" s="8"/>
      <c r="C1" s="8"/>
      <c r="D1" s="8"/>
    </row>
    <row r="2" spans="3:8" ht="12.75">
      <c r="C2" s="20"/>
      <c r="D2" s="20"/>
      <c r="E2" s="13"/>
      <c r="F2" s="13"/>
      <c r="G2" s="13"/>
      <c r="H2" s="13"/>
    </row>
    <row r="3" spans="1:8" ht="12.75">
      <c r="A3" s="2"/>
      <c r="B3" s="4"/>
      <c r="C3" s="13"/>
      <c r="D3" s="13"/>
      <c r="E3" s="13"/>
      <c r="F3" s="13"/>
      <c r="G3" s="13"/>
      <c r="H3" s="13"/>
    </row>
    <row r="4" spans="1:8" ht="12.75">
      <c r="A4" s="2"/>
      <c r="B4" s="3"/>
      <c r="C4" s="13"/>
      <c r="D4" s="13"/>
      <c r="E4" s="13"/>
      <c r="F4" s="13"/>
      <c r="G4" s="13"/>
      <c r="H4" s="13"/>
    </row>
    <row r="5" spans="1:8" ht="12.75">
      <c r="A5" s="2"/>
      <c r="C5" s="13"/>
      <c r="D5" s="13"/>
      <c r="E5" s="13"/>
      <c r="F5" s="13"/>
      <c r="G5" s="13"/>
      <c r="H5" s="13"/>
    </row>
    <row r="6" spans="1:8" ht="12.75">
      <c r="A6" s="2"/>
      <c r="B6" s="9"/>
      <c r="C6" s="14"/>
      <c r="D6" s="14"/>
      <c r="E6" s="20"/>
      <c r="F6" s="13"/>
      <c r="G6" s="13"/>
      <c r="H6" s="13"/>
    </row>
    <row r="7" spans="1:8" ht="12.75">
      <c r="A7" s="2"/>
      <c r="C7" s="14"/>
      <c r="D7" s="14"/>
      <c r="E7" s="13"/>
      <c r="F7" s="13"/>
      <c r="G7" s="13"/>
      <c r="H7" s="13"/>
    </row>
    <row r="8" spans="1:8" ht="12.75">
      <c r="A8" s="2"/>
      <c r="C8" s="14"/>
      <c r="D8" s="14"/>
      <c r="E8" s="13"/>
      <c r="F8" s="13"/>
      <c r="G8" s="13"/>
      <c r="H8" s="13"/>
    </row>
    <row r="9" spans="3:8" ht="12.75">
      <c r="C9" s="13"/>
      <c r="D9" s="13"/>
      <c r="E9" s="13"/>
      <c r="F9" s="13"/>
      <c r="G9" s="13"/>
      <c r="H9" s="13"/>
    </row>
    <row r="10" spans="3:8" ht="12.75">
      <c r="C10" s="20"/>
      <c r="D10" s="20"/>
      <c r="E10" s="13"/>
      <c r="F10" s="13"/>
      <c r="G10" s="13"/>
      <c r="H10" s="13"/>
    </row>
    <row r="11" spans="1:8" ht="12.75">
      <c r="A11" s="2"/>
      <c r="B11" s="4"/>
      <c r="C11" s="13"/>
      <c r="D11" s="13"/>
      <c r="E11" s="13"/>
      <c r="F11" s="13"/>
      <c r="G11" s="13"/>
      <c r="H11" s="13"/>
    </row>
    <row r="12" spans="1:8" ht="12.75">
      <c r="A12" s="2"/>
      <c r="B12" s="3"/>
      <c r="C12" s="13"/>
      <c r="D12" s="13"/>
      <c r="E12" s="13"/>
      <c r="F12" s="13"/>
      <c r="G12" s="13"/>
      <c r="H12" s="13"/>
    </row>
    <row r="13" spans="1:8" ht="12.75">
      <c r="A13" s="2"/>
      <c r="C13" s="13"/>
      <c r="D13" s="13"/>
      <c r="E13" s="13"/>
      <c r="F13" s="13"/>
      <c r="G13" s="13"/>
      <c r="H13" s="13"/>
    </row>
    <row r="14" spans="1:8" ht="12.75">
      <c r="A14" s="2"/>
      <c r="B14" s="9"/>
      <c r="C14" s="14"/>
      <c r="D14" s="14"/>
      <c r="E14" s="20"/>
      <c r="F14" s="13"/>
      <c r="G14" s="13"/>
      <c r="H14" s="13"/>
    </row>
    <row r="15" spans="1:8" ht="12.75">
      <c r="A15" s="2"/>
      <c r="B15" s="18"/>
      <c r="C15" s="14"/>
      <c r="D15" s="14"/>
      <c r="E15" s="20"/>
      <c r="F15" s="13"/>
      <c r="G15" s="13"/>
      <c r="H15" s="13"/>
    </row>
    <row r="16" spans="1:8" ht="12.75">
      <c r="A16" s="2"/>
      <c r="C16" s="14"/>
      <c r="D16" s="14"/>
      <c r="E16" s="20"/>
      <c r="F16" s="13"/>
      <c r="G16" s="13"/>
      <c r="H16" s="13"/>
    </row>
    <row r="17" spans="1:8" ht="12.75">
      <c r="A17" s="2"/>
      <c r="C17" s="13"/>
      <c r="D17" s="13"/>
      <c r="E17" s="14"/>
      <c r="F17" s="19"/>
      <c r="G17" s="20"/>
      <c r="H17" s="13"/>
    </row>
    <row r="18" spans="3:8" ht="12.75">
      <c r="C18" s="13"/>
      <c r="D18" s="13"/>
      <c r="E18" s="13"/>
      <c r="F18" s="13"/>
      <c r="G18" s="13"/>
      <c r="H18" s="13"/>
    </row>
    <row r="19" spans="3:8" ht="12.75">
      <c r="C19" s="13"/>
      <c r="D19" s="13"/>
      <c r="E19" s="92"/>
      <c r="F19" s="13"/>
      <c r="G19" s="13"/>
      <c r="H19" s="13"/>
    </row>
    <row r="20" spans="3:8" ht="12.75">
      <c r="C20" s="13"/>
      <c r="D20" s="13"/>
      <c r="E20" s="13"/>
      <c r="F20" s="13"/>
      <c r="G20" s="13"/>
      <c r="H20" s="13"/>
    </row>
    <row r="21" spans="3:8" ht="12.75">
      <c r="C21" s="13"/>
      <c r="D21" s="13"/>
      <c r="E21" s="13"/>
      <c r="F21" s="13"/>
      <c r="G21" s="13"/>
      <c r="H21" s="13"/>
    </row>
    <row r="22" spans="3:8" ht="12.75">
      <c r="C22" s="13"/>
      <c r="D22" s="13"/>
      <c r="E22" s="13"/>
      <c r="F22" s="13"/>
      <c r="G22" s="13"/>
      <c r="H22" s="13"/>
    </row>
    <row r="29" ht="12.75">
      <c r="A29" s="2" t="s">
        <v>16</v>
      </c>
    </row>
    <row r="31" spans="1:4" ht="12.75">
      <c r="A31" s="28" t="s">
        <v>2</v>
      </c>
      <c r="B31" s="27">
        <v>0.08</v>
      </c>
      <c r="C31" s="33"/>
      <c r="D31" s="22"/>
    </row>
    <row r="32" spans="1:4" ht="13.5" thickBot="1">
      <c r="A32" s="29" t="s">
        <v>3</v>
      </c>
      <c r="B32" s="30">
        <v>0</v>
      </c>
      <c r="C32" s="31">
        <v>1</v>
      </c>
      <c r="D32" s="30">
        <v>2</v>
      </c>
    </row>
    <row r="33" spans="1:6" ht="14.25" thickBot="1" thickTop="1">
      <c r="A33" s="45" t="s">
        <v>52</v>
      </c>
      <c r="B33" s="102">
        <v>8000</v>
      </c>
      <c r="C33" s="37">
        <v>4000</v>
      </c>
      <c r="D33" s="70">
        <v>4000</v>
      </c>
      <c r="E33" s="4"/>
      <c r="F33" s="4"/>
    </row>
    <row r="34" spans="1:6" ht="14.25" thickBot="1" thickTop="1">
      <c r="A34" s="99" t="s">
        <v>50</v>
      </c>
      <c r="B34" s="25"/>
      <c r="C34" s="101"/>
      <c r="D34" s="75"/>
      <c r="E34" s="6" t="s">
        <v>53</v>
      </c>
      <c r="F34" s="6"/>
    </row>
    <row r="35" spans="1:6" ht="14.25" thickBot="1" thickTop="1">
      <c r="A35" s="99" t="s">
        <v>51</v>
      </c>
      <c r="B35" s="25"/>
      <c r="C35" s="43"/>
      <c r="D35" s="75"/>
      <c r="E35" s="6" t="s">
        <v>54</v>
      </c>
      <c r="F35" s="13"/>
    </row>
    <row r="36" spans="1:5" ht="14.25" thickBot="1" thickTop="1">
      <c r="A36" s="100" t="s">
        <v>0</v>
      </c>
      <c r="B36" s="25"/>
      <c r="C36" s="43"/>
      <c r="D36" s="58"/>
      <c r="E36" s="6" t="s">
        <v>55</v>
      </c>
    </row>
    <row r="37" ht="13.5" thickTop="1"/>
  </sheetData>
  <sheetProtection/>
  <printOptions gridLines="1" headings="1"/>
  <pageMargins left="0.5118110236220472" right="0.5118110236220472" top="0.7874015748031497" bottom="0.7874015748031497"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Plan9"/>
  <dimension ref="A1:I76"/>
  <sheetViews>
    <sheetView showGridLines="0" zoomScalePageLayoutView="0" workbookViewId="0" topLeftCell="A1">
      <selection activeCell="I69" sqref="I69"/>
    </sheetView>
  </sheetViews>
  <sheetFormatPr defaultColWidth="9.140625" defaultRowHeight="12.75"/>
  <cols>
    <col min="1" max="1" width="17.8515625" style="0" customWidth="1"/>
    <col min="2" max="2" width="12.00390625" style="0" bestFit="1" customWidth="1"/>
    <col min="3" max="3" width="15.28125" style="0" customWidth="1"/>
    <col min="4" max="4" width="12.00390625" style="0" customWidth="1"/>
    <col min="5" max="5" width="12.00390625" style="0" bestFit="1" customWidth="1"/>
    <col min="6" max="6" width="12.57421875" style="0" customWidth="1"/>
    <col min="7" max="7" width="11.8515625" style="0" customWidth="1"/>
    <col min="8" max="8" width="12.00390625" style="0" customWidth="1"/>
  </cols>
  <sheetData>
    <row r="1" spans="1:6" ht="14.25" thickBot="1" thickTop="1">
      <c r="A1" s="96" t="s">
        <v>56</v>
      </c>
      <c r="B1" s="98"/>
      <c r="C1" s="13"/>
      <c r="D1" s="13"/>
      <c r="E1" s="13"/>
      <c r="F1" s="13"/>
    </row>
    <row r="2" ht="13.5" thickTop="1">
      <c r="A2" s="52">
        <v>1</v>
      </c>
    </row>
    <row r="7" spans="1:6" ht="12.75">
      <c r="A7" s="28" t="s">
        <v>2</v>
      </c>
      <c r="B7" s="27">
        <v>0.07</v>
      </c>
      <c r="C7" s="33"/>
      <c r="D7" s="22"/>
      <c r="E7" s="22"/>
      <c r="F7" s="22"/>
    </row>
    <row r="8" spans="1:6" ht="13.5" thickBot="1">
      <c r="A8" s="29" t="s">
        <v>3</v>
      </c>
      <c r="B8" s="30">
        <v>0</v>
      </c>
      <c r="C8" s="31">
        <v>1</v>
      </c>
      <c r="D8" s="31">
        <v>2</v>
      </c>
      <c r="E8" s="30">
        <v>3</v>
      </c>
      <c r="F8" s="30">
        <v>4</v>
      </c>
    </row>
    <row r="9" spans="1:8" ht="14.25" thickBot="1" thickTop="1">
      <c r="A9" s="45" t="s">
        <v>64</v>
      </c>
      <c r="B9" s="32"/>
      <c r="C9" s="36">
        <v>10000</v>
      </c>
      <c r="D9" s="37">
        <v>10000</v>
      </c>
      <c r="E9" s="46">
        <v>10000</v>
      </c>
      <c r="F9" s="46">
        <v>10000</v>
      </c>
      <c r="G9" s="4"/>
      <c r="H9" s="4"/>
    </row>
    <row r="10" spans="1:8" ht="17.25" thickBot="1" thickTop="1">
      <c r="A10" s="99" t="s">
        <v>62</v>
      </c>
      <c r="B10" s="94"/>
      <c r="C10" s="107" t="s">
        <v>57</v>
      </c>
      <c r="D10" s="59"/>
      <c r="E10" s="112"/>
      <c r="F10" s="24"/>
      <c r="G10" s="6" t="s">
        <v>67</v>
      </c>
      <c r="H10" s="5"/>
    </row>
    <row r="11" spans="1:7" ht="17.25" thickBot="1" thickTop="1">
      <c r="A11" s="99" t="s">
        <v>63</v>
      </c>
      <c r="B11" s="111"/>
      <c r="C11" s="108" t="s">
        <v>58</v>
      </c>
      <c r="D11" s="49"/>
      <c r="E11" s="113"/>
      <c r="F11" s="24"/>
      <c r="G11" s="6" t="s">
        <v>68</v>
      </c>
    </row>
    <row r="12" spans="1:7" ht="17.25" thickBot="1" thickTop="1">
      <c r="A12" s="99" t="s">
        <v>65</v>
      </c>
      <c r="B12" s="111"/>
      <c r="C12" s="108" t="s">
        <v>59</v>
      </c>
      <c r="D12" s="49"/>
      <c r="E12" s="112"/>
      <c r="F12" s="24"/>
      <c r="G12" s="6" t="s">
        <v>69</v>
      </c>
    </row>
    <row r="13" spans="1:7" ht="17.25" thickBot="1" thickTop="1">
      <c r="A13" s="99" t="s">
        <v>66</v>
      </c>
      <c r="B13" s="111"/>
      <c r="C13" s="108" t="s">
        <v>60</v>
      </c>
      <c r="D13" s="49"/>
      <c r="E13" s="112"/>
      <c r="F13" s="24"/>
      <c r="G13" s="6" t="s">
        <v>70</v>
      </c>
    </row>
    <row r="14" spans="1:7" ht="14.25" thickBot="1" thickTop="1">
      <c r="A14" s="47"/>
      <c r="B14" s="94"/>
      <c r="C14" s="109" t="s">
        <v>61</v>
      </c>
      <c r="E14" s="10"/>
      <c r="F14" s="114"/>
      <c r="G14" s="95" t="s">
        <v>71</v>
      </c>
    </row>
    <row r="15" spans="1:5" ht="13.5" thickTop="1">
      <c r="A15" s="13"/>
      <c r="B15" s="14"/>
      <c r="C15" s="110"/>
      <c r="E15" s="10"/>
    </row>
    <row r="16" ht="12.75">
      <c r="A16" s="52">
        <v>2</v>
      </c>
    </row>
    <row r="21" spans="1:5" ht="12.75">
      <c r="A21" s="28" t="s">
        <v>2</v>
      </c>
      <c r="B21" s="27">
        <v>0.09</v>
      </c>
      <c r="C21" s="33"/>
      <c r="D21" s="22"/>
      <c r="E21" s="13"/>
    </row>
    <row r="22" spans="1:6" ht="13.5" thickBot="1">
      <c r="A22" s="29" t="s">
        <v>3</v>
      </c>
      <c r="B22" s="30">
        <v>0</v>
      </c>
      <c r="C22" s="31">
        <v>1</v>
      </c>
      <c r="D22" s="30">
        <v>2</v>
      </c>
      <c r="E22" s="13"/>
      <c r="F22" s="1"/>
    </row>
    <row r="23" spans="1:7" ht="14.25" thickBot="1" thickTop="1">
      <c r="A23" s="45" t="s">
        <v>64</v>
      </c>
      <c r="B23" s="46"/>
      <c r="C23" s="37">
        <v>1000</v>
      </c>
      <c r="D23" s="37">
        <v>2000</v>
      </c>
      <c r="E23" s="14"/>
      <c r="F23" s="115"/>
      <c r="G23" s="4"/>
    </row>
    <row r="24" spans="1:9" ht="17.25" thickBot="1" thickTop="1">
      <c r="A24" s="38" t="s">
        <v>72</v>
      </c>
      <c r="B24" s="25"/>
      <c r="C24" s="101" t="s">
        <v>73</v>
      </c>
      <c r="D24" s="48"/>
      <c r="E24" s="95"/>
      <c r="F24" s="115"/>
      <c r="G24" s="6"/>
      <c r="I24" s="6"/>
    </row>
    <row r="25" spans="1:9" ht="17.25" thickBot="1" thickTop="1">
      <c r="A25" s="38" t="s">
        <v>62</v>
      </c>
      <c r="B25" s="25"/>
      <c r="C25" s="44" t="s">
        <v>74</v>
      </c>
      <c r="D25" s="49"/>
      <c r="E25" s="95"/>
      <c r="F25" s="115"/>
      <c r="G25" s="6"/>
      <c r="I25" s="6"/>
    </row>
    <row r="26" spans="1:9" ht="17.25" thickBot="1" thickTop="1">
      <c r="A26" s="38" t="s">
        <v>63</v>
      </c>
      <c r="B26" s="25"/>
      <c r="C26" s="44" t="s">
        <v>75</v>
      </c>
      <c r="D26" s="49"/>
      <c r="E26" s="95"/>
      <c r="F26" s="115"/>
      <c r="G26" s="6"/>
      <c r="I26" s="6"/>
    </row>
    <row r="27" spans="1:9" ht="14.25" thickBot="1" thickTop="1">
      <c r="A27" s="55"/>
      <c r="B27" s="25"/>
      <c r="C27" s="50" t="s">
        <v>76</v>
      </c>
      <c r="E27" s="95"/>
      <c r="F27" s="15"/>
      <c r="G27" s="6"/>
      <c r="I27" s="6"/>
    </row>
    <row r="28" ht="13.5" thickTop="1">
      <c r="E28" s="10"/>
    </row>
    <row r="31" ht="12.75">
      <c r="A31" s="52">
        <v>3</v>
      </c>
    </row>
    <row r="35" spans="1:7" ht="12.75">
      <c r="A35" s="28" t="s">
        <v>2</v>
      </c>
      <c r="B35" s="27">
        <v>0.06</v>
      </c>
      <c r="C35" s="33"/>
      <c r="D35" s="22"/>
      <c r="E35" s="13"/>
      <c r="G35" s="22"/>
    </row>
    <row r="36" spans="1:7" ht="13.5" thickBot="1">
      <c r="A36" s="29" t="s">
        <v>3</v>
      </c>
      <c r="B36" s="30">
        <v>0</v>
      </c>
      <c r="C36" s="31">
        <v>1</v>
      </c>
      <c r="D36" s="30">
        <v>2</v>
      </c>
      <c r="E36" s="30">
        <v>3</v>
      </c>
      <c r="F36" s="71">
        <v>4</v>
      </c>
      <c r="G36" s="71">
        <v>5</v>
      </c>
    </row>
    <row r="37" spans="1:7" ht="14.25" thickBot="1" thickTop="1">
      <c r="A37" s="34" t="s">
        <v>64</v>
      </c>
      <c r="B37" s="119"/>
      <c r="C37" s="35">
        <v>1000</v>
      </c>
      <c r="D37" s="73">
        <v>1000</v>
      </c>
      <c r="E37" s="70">
        <v>1000</v>
      </c>
      <c r="F37" s="121">
        <v>1000</v>
      </c>
      <c r="G37" s="37">
        <v>1000</v>
      </c>
    </row>
    <row r="38" spans="1:9" ht="17.25" thickBot="1" thickTop="1">
      <c r="A38" s="99" t="s">
        <v>72</v>
      </c>
      <c r="B38" s="25"/>
      <c r="C38" s="44" t="s">
        <v>78</v>
      </c>
      <c r="D38" s="74"/>
      <c r="E38" s="75"/>
      <c r="F38" s="57"/>
      <c r="G38" s="122"/>
      <c r="H38" s="16"/>
      <c r="I38" s="6"/>
    </row>
    <row r="39" spans="1:9" ht="17.25" thickBot="1" thickTop="1">
      <c r="A39" s="99" t="s">
        <v>62</v>
      </c>
      <c r="B39" s="25"/>
      <c r="C39" s="44" t="s">
        <v>80</v>
      </c>
      <c r="D39" s="68"/>
      <c r="E39" s="75"/>
      <c r="F39" s="57"/>
      <c r="G39" s="42"/>
      <c r="H39" s="16"/>
      <c r="I39" s="6"/>
    </row>
    <row r="40" spans="1:9" ht="17.25" thickBot="1" thickTop="1">
      <c r="A40" s="99" t="s">
        <v>63</v>
      </c>
      <c r="B40" s="25"/>
      <c r="C40" s="44" t="s">
        <v>79</v>
      </c>
      <c r="D40" s="68"/>
      <c r="E40" s="75"/>
      <c r="F40" s="57"/>
      <c r="G40" s="42"/>
      <c r="H40" s="16"/>
      <c r="I40" s="6"/>
    </row>
    <row r="41" spans="1:9" ht="17.25" thickBot="1" thickTop="1">
      <c r="A41" s="99" t="s">
        <v>65</v>
      </c>
      <c r="B41" s="25"/>
      <c r="C41" s="44" t="s">
        <v>81</v>
      </c>
      <c r="D41" s="68"/>
      <c r="E41" s="75"/>
      <c r="F41" s="58"/>
      <c r="G41" s="42"/>
      <c r="H41" s="16"/>
      <c r="I41" s="6"/>
    </row>
    <row r="42" spans="1:8" ht="17.25" thickBot="1" thickTop="1">
      <c r="A42" s="99" t="s">
        <v>66</v>
      </c>
      <c r="B42" s="25"/>
      <c r="C42" s="44" t="s">
        <v>82</v>
      </c>
      <c r="D42" s="54"/>
      <c r="E42" s="69"/>
      <c r="F42" s="49"/>
      <c r="G42" s="42"/>
      <c r="H42" s="2"/>
    </row>
    <row r="43" spans="1:8" ht="17.25" thickBot="1" thickTop="1">
      <c r="A43" s="99" t="s">
        <v>77</v>
      </c>
      <c r="B43" s="25"/>
      <c r="C43" s="44" t="s">
        <v>83</v>
      </c>
      <c r="D43" s="54"/>
      <c r="E43" s="49"/>
      <c r="F43" s="49"/>
      <c r="G43" s="65"/>
      <c r="H43" s="2"/>
    </row>
    <row r="44" spans="1:3" ht="14.25" thickBot="1" thickTop="1">
      <c r="A44" s="118"/>
      <c r="B44" s="25"/>
      <c r="C44" s="50" t="s">
        <v>84</v>
      </c>
    </row>
    <row r="45" ht="13.5" thickTop="1">
      <c r="A45" s="52">
        <v>4</v>
      </c>
    </row>
    <row r="50" spans="1:7" ht="12.75">
      <c r="A50" s="28" t="s">
        <v>38</v>
      </c>
      <c r="B50" s="27">
        <v>0.12</v>
      </c>
      <c r="C50" s="33"/>
      <c r="D50" s="22"/>
      <c r="E50" s="13"/>
      <c r="G50" s="13"/>
    </row>
    <row r="51" spans="1:7" ht="13.5" thickBot="1">
      <c r="A51" s="29" t="s">
        <v>3</v>
      </c>
      <c r="B51" s="30">
        <v>0</v>
      </c>
      <c r="C51" s="31">
        <v>1</v>
      </c>
      <c r="D51" s="30">
        <v>2</v>
      </c>
      <c r="E51" s="30">
        <v>3</v>
      </c>
      <c r="F51" s="79">
        <v>4</v>
      </c>
      <c r="G51" s="1"/>
    </row>
    <row r="52" spans="1:8" ht="14.25" thickBot="1" thickTop="1">
      <c r="A52" s="34" t="s">
        <v>64</v>
      </c>
      <c r="B52" s="102"/>
      <c r="C52" s="64">
        <v>200</v>
      </c>
      <c r="D52" s="80">
        <v>400</v>
      </c>
      <c r="E52" s="37">
        <v>600</v>
      </c>
      <c r="F52" s="124">
        <v>800</v>
      </c>
      <c r="G52" s="15"/>
      <c r="H52" s="2"/>
    </row>
    <row r="53" spans="1:8" ht="17.25" thickBot="1" thickTop="1">
      <c r="A53" s="99" t="s">
        <v>72</v>
      </c>
      <c r="B53" s="25"/>
      <c r="C53" s="59" t="s">
        <v>85</v>
      </c>
      <c r="D53" s="81"/>
      <c r="E53" s="75"/>
      <c r="F53" s="66"/>
      <c r="G53" s="15"/>
      <c r="H53" s="16"/>
    </row>
    <row r="54" spans="1:8" ht="17.25" thickBot="1" thickTop="1">
      <c r="A54" s="99" t="s">
        <v>62</v>
      </c>
      <c r="B54" s="25"/>
      <c r="C54" s="38" t="s">
        <v>86</v>
      </c>
      <c r="D54" s="82"/>
      <c r="E54" s="75"/>
      <c r="F54" s="66"/>
      <c r="G54" s="15"/>
      <c r="H54" s="16"/>
    </row>
    <row r="55" spans="1:8" ht="17.25" thickBot="1" thickTop="1">
      <c r="A55" s="99" t="s">
        <v>63</v>
      </c>
      <c r="B55" s="25"/>
      <c r="C55" s="38" t="s">
        <v>87</v>
      </c>
      <c r="D55" s="82"/>
      <c r="E55" s="75"/>
      <c r="F55" s="66"/>
      <c r="G55" s="15"/>
      <c r="H55" s="16"/>
    </row>
    <row r="56" spans="1:8" ht="17.25" thickBot="1" thickTop="1">
      <c r="A56" s="99" t="s">
        <v>65</v>
      </c>
      <c r="B56" s="25"/>
      <c r="C56" s="38" t="s">
        <v>88</v>
      </c>
      <c r="D56" s="82"/>
      <c r="E56" s="75"/>
      <c r="F56" s="67"/>
      <c r="G56" s="15"/>
      <c r="H56" s="16"/>
    </row>
    <row r="57" spans="1:8" ht="17.25" thickBot="1" thickTop="1">
      <c r="A57" s="99" t="s">
        <v>66</v>
      </c>
      <c r="B57" s="25"/>
      <c r="C57" s="38" t="s">
        <v>89</v>
      </c>
      <c r="D57" s="83"/>
      <c r="E57" s="75"/>
      <c r="F57" s="54"/>
      <c r="G57" s="15"/>
      <c r="H57" s="2"/>
    </row>
    <row r="58" spans="1:8" ht="14.25" thickBot="1" thickTop="1">
      <c r="A58" s="47"/>
      <c r="B58" s="94"/>
      <c r="C58" s="20" t="s">
        <v>90</v>
      </c>
      <c r="D58" s="1"/>
      <c r="E58" s="15"/>
      <c r="F58" s="15"/>
      <c r="G58" s="15"/>
      <c r="H58" s="95"/>
    </row>
    <row r="59" ht="13.5" thickTop="1">
      <c r="F59" s="9"/>
    </row>
    <row r="60" spans="1:6" ht="12.75">
      <c r="A60" s="52">
        <v>5</v>
      </c>
      <c r="F60" s="9"/>
    </row>
    <row r="66" spans="1:7" ht="12.75">
      <c r="A66" s="28" t="s">
        <v>38</v>
      </c>
      <c r="B66" s="27">
        <v>0.11</v>
      </c>
      <c r="C66" s="33"/>
      <c r="D66" s="22"/>
      <c r="E66" s="13"/>
      <c r="G66" s="13"/>
    </row>
    <row r="67" spans="1:8" ht="13.5" thickBot="1">
      <c r="A67" s="29" t="s">
        <v>3</v>
      </c>
      <c r="B67" s="30">
        <v>0</v>
      </c>
      <c r="C67" s="31">
        <v>1</v>
      </c>
      <c r="D67" s="30">
        <v>2</v>
      </c>
      <c r="E67" s="30">
        <v>3</v>
      </c>
      <c r="F67" s="79">
        <v>4</v>
      </c>
      <c r="G67" s="79">
        <v>5</v>
      </c>
      <c r="H67" s="79">
        <v>6</v>
      </c>
    </row>
    <row r="68" spans="1:8" ht="14.25" thickBot="1" thickTop="1">
      <c r="A68" s="34" t="s">
        <v>64</v>
      </c>
      <c r="B68" s="102"/>
      <c r="C68" s="64"/>
      <c r="D68" s="80"/>
      <c r="E68" s="37"/>
      <c r="F68" s="124">
        <v>5000</v>
      </c>
      <c r="G68" s="73">
        <v>5000</v>
      </c>
      <c r="H68" s="126">
        <v>5000</v>
      </c>
    </row>
    <row r="69" spans="1:8" ht="17.25" thickBot="1" thickTop="1">
      <c r="A69" s="99" t="s">
        <v>72</v>
      </c>
      <c r="B69" s="25">
        <f>PV($B$66,B$67,,-B$68)</f>
        <v>0</v>
      </c>
      <c r="C69" s="59"/>
      <c r="D69" s="81"/>
      <c r="E69" s="75"/>
      <c r="F69" s="66"/>
      <c r="G69" s="120"/>
      <c r="H69" s="25">
        <f>FV($B$66,$H$67,,-B69)</f>
        <v>0</v>
      </c>
    </row>
    <row r="70" spans="1:8" ht="17.25" thickBot="1" thickTop="1">
      <c r="A70" s="99" t="s">
        <v>62</v>
      </c>
      <c r="B70" s="25">
        <f>PV($B$66,C$67,,-C$68)</f>
        <v>0</v>
      </c>
      <c r="C70" s="38"/>
      <c r="D70" s="82"/>
      <c r="E70" s="75"/>
      <c r="F70" s="66"/>
      <c r="G70" s="120"/>
      <c r="H70" s="25">
        <f aca="true" t="shared" si="0" ref="H70:H76">FV($B$66,$H$67,,-B70)</f>
        <v>0</v>
      </c>
    </row>
    <row r="71" spans="1:8" ht="17.25" thickBot="1" thickTop="1">
      <c r="A71" s="99" t="s">
        <v>63</v>
      </c>
      <c r="B71" s="25">
        <f>PV($B$66,D$67,,-D$68)</f>
        <v>0</v>
      </c>
      <c r="C71" s="38"/>
      <c r="D71" s="82"/>
      <c r="E71" s="75"/>
      <c r="F71" s="66"/>
      <c r="G71" s="120"/>
      <c r="H71" s="25">
        <f t="shared" si="0"/>
        <v>0</v>
      </c>
    </row>
    <row r="72" spans="1:8" ht="17.25" thickBot="1" thickTop="1">
      <c r="A72" s="99" t="s">
        <v>65</v>
      </c>
      <c r="B72" s="25">
        <f>PV($B$66,E$67,,-E$68)</f>
        <v>0</v>
      </c>
      <c r="C72" s="38"/>
      <c r="D72" s="82"/>
      <c r="E72" s="75"/>
      <c r="F72" s="67"/>
      <c r="G72" s="120"/>
      <c r="H72" s="25">
        <f t="shared" si="0"/>
        <v>0</v>
      </c>
    </row>
    <row r="73" spans="1:8" ht="17.25" thickBot="1" thickTop="1">
      <c r="A73" s="99" t="s">
        <v>66</v>
      </c>
      <c r="B73" s="25">
        <f>PV($B$66,F$67,,-F$68)</f>
        <v>3293.6548707250004</v>
      </c>
      <c r="C73" s="38"/>
      <c r="D73" s="83"/>
      <c r="E73" s="75"/>
      <c r="F73" s="54"/>
      <c r="G73" s="120"/>
      <c r="H73" s="25">
        <f t="shared" si="0"/>
        <v>6160.5</v>
      </c>
    </row>
    <row r="74" spans="1:8" ht="17.25" thickBot="1" thickTop="1">
      <c r="A74" s="99" t="s">
        <v>77</v>
      </c>
      <c r="B74" s="25">
        <f>PV($B$66,G$67,,-G$68)</f>
        <v>2967.2566402927932</v>
      </c>
      <c r="C74" s="105"/>
      <c r="D74" s="123"/>
      <c r="E74" s="128"/>
      <c r="F74" s="128"/>
      <c r="G74" s="15"/>
      <c r="H74" s="25">
        <f t="shared" si="0"/>
        <v>5550.000000000001</v>
      </c>
    </row>
    <row r="75" spans="1:8" ht="17.25" thickBot="1" thickTop="1">
      <c r="A75" s="38" t="s">
        <v>91</v>
      </c>
      <c r="B75" s="25">
        <f>PV($B$66,H$67,,-H$68)</f>
        <v>2673.2041804439577</v>
      </c>
      <c r="C75" s="43"/>
      <c r="D75" s="49"/>
      <c r="E75" s="49"/>
      <c r="F75" s="49"/>
      <c r="G75" s="117"/>
      <c r="H75" s="127">
        <f t="shared" si="0"/>
        <v>5000</v>
      </c>
    </row>
    <row r="76" spans="2:8" ht="14.25" thickBot="1" thickTop="1">
      <c r="B76" s="24">
        <f>SUM(B69:B75)</f>
        <v>8934.115691461751</v>
      </c>
      <c r="C76" s="129"/>
      <c r="D76" s="125"/>
      <c r="E76" s="125"/>
      <c r="F76" s="125"/>
      <c r="G76" s="117"/>
      <c r="H76" s="127">
        <f t="shared" si="0"/>
        <v>16710.5</v>
      </c>
    </row>
    <row r="77" ht="13.5" thickTop="1"/>
  </sheetData>
  <sheetProtection/>
  <printOptions/>
  <pageMargins left="0.511811024" right="0.511811024" top="0.787401575" bottom="0.787401575"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Plan1"/>
  <dimension ref="A1:G30"/>
  <sheetViews>
    <sheetView showGridLines="0" zoomScalePageLayoutView="0" workbookViewId="0" topLeftCell="A1">
      <selection activeCell="A22" sqref="A22:G26"/>
    </sheetView>
  </sheetViews>
  <sheetFormatPr defaultColWidth="9.140625" defaultRowHeight="12.75"/>
  <cols>
    <col min="1" max="1" width="21.421875" style="0" customWidth="1"/>
    <col min="2" max="2" width="17.421875" style="0" bestFit="1" customWidth="1"/>
    <col min="3" max="3" width="15.57421875" style="0" bestFit="1" customWidth="1"/>
    <col min="4" max="4" width="11.57421875" style="0" bestFit="1" customWidth="1"/>
    <col min="7" max="7" width="13.140625" style="0" bestFit="1" customWidth="1"/>
  </cols>
  <sheetData>
    <row r="1" spans="1:3" ht="12.75">
      <c r="A1" s="8" t="s">
        <v>92</v>
      </c>
      <c r="B1" s="8"/>
      <c r="C1" s="8"/>
    </row>
    <row r="2" ht="12.75">
      <c r="C2" s="2"/>
    </row>
    <row r="3" spans="1:2" ht="12.75">
      <c r="A3" s="2"/>
      <c r="B3" s="4"/>
    </row>
    <row r="4" spans="1:2" ht="12.75">
      <c r="A4" s="2"/>
      <c r="B4" s="3"/>
    </row>
    <row r="5" ht="12.75">
      <c r="A5" s="2"/>
    </row>
    <row r="6" spans="1:4" ht="12.75">
      <c r="A6" s="2"/>
      <c r="B6" s="9"/>
      <c r="C6" s="130"/>
      <c r="D6" s="2"/>
    </row>
    <row r="7" spans="1:3" ht="12.75">
      <c r="A7" s="2"/>
      <c r="C7" s="4"/>
    </row>
    <row r="8" spans="1:3" ht="12.75">
      <c r="A8" s="2"/>
      <c r="C8" s="4"/>
    </row>
    <row r="9" ht="12.75">
      <c r="F9" s="2" t="s">
        <v>100</v>
      </c>
    </row>
    <row r="22" spans="1:5" ht="12.75">
      <c r="A22" s="28" t="s">
        <v>93</v>
      </c>
      <c r="B22" s="132">
        <v>0.1</v>
      </c>
      <c r="C22" s="131"/>
      <c r="D22" s="13"/>
      <c r="E22" s="13"/>
    </row>
    <row r="23" spans="1:5" ht="12.75">
      <c r="A23" s="44" t="s">
        <v>6</v>
      </c>
      <c r="B23" s="135">
        <v>50</v>
      </c>
      <c r="C23" s="13"/>
      <c r="D23" s="13"/>
      <c r="E23" s="13"/>
    </row>
    <row r="24" spans="1:7" ht="13.5" thickBot="1">
      <c r="A24" s="29" t="s">
        <v>3</v>
      </c>
      <c r="B24" s="31">
        <v>0</v>
      </c>
      <c r="C24" s="30">
        <v>1</v>
      </c>
      <c r="D24" s="30">
        <v>2</v>
      </c>
      <c r="E24" s="30">
        <v>3</v>
      </c>
      <c r="F24" s="133" t="s">
        <v>94</v>
      </c>
      <c r="G24" s="30">
        <v>50</v>
      </c>
    </row>
    <row r="25" spans="1:7" ht="14.25" thickBot="1" thickTop="1">
      <c r="A25" s="45" t="s">
        <v>95</v>
      </c>
      <c r="B25" s="102"/>
      <c r="C25" s="37"/>
      <c r="D25" s="37"/>
      <c r="E25" s="46"/>
      <c r="F25" s="46"/>
      <c r="G25" s="46">
        <v>500000</v>
      </c>
    </row>
    <row r="26" spans="1:7" ht="14.25" thickBot="1" thickTop="1">
      <c r="A26" s="99" t="s">
        <v>96</v>
      </c>
      <c r="B26" s="134"/>
      <c r="C26" s="101" t="s">
        <v>97</v>
      </c>
      <c r="D26" s="59"/>
      <c r="E26" s="75"/>
      <c r="F26" s="75"/>
      <c r="G26" s="75"/>
    </row>
    <row r="27" spans="1:7" ht="13.5" thickTop="1">
      <c r="A27" s="20"/>
      <c r="B27" s="13"/>
      <c r="C27" s="13"/>
      <c r="D27" s="13"/>
      <c r="E27" s="95"/>
      <c r="F27" s="95"/>
      <c r="G27" s="95"/>
    </row>
    <row r="28" spans="1:7" ht="12.75">
      <c r="A28" s="55"/>
      <c r="B28" s="13"/>
      <c r="C28" s="13"/>
      <c r="D28" s="13"/>
      <c r="E28" s="95"/>
      <c r="F28" s="95"/>
      <c r="G28" s="95"/>
    </row>
    <row r="29" spans="5:6" ht="12.75">
      <c r="E29" s="95"/>
      <c r="F29" s="6"/>
    </row>
    <row r="30" ht="12.75">
      <c r="E30" s="10"/>
    </row>
  </sheetData>
  <sheetProtection/>
  <printOptions gridLines="1" headings="1"/>
  <pageMargins left="0.5118110236220472" right="0.5118110236220472" top="0.7874015748031497" bottom="0.7874015748031497" header="0.31496062992125984" footer="0.31496062992125984"/>
  <pageSetup horizontalDpi="600" verticalDpi="600" orientation="portrait" paperSize="9" r:id="rId5"/>
  <drawing r:id="rId4"/>
  <legacyDrawing r:id="rId3"/>
  <oleObjects>
    <oleObject progId="Equation.3" shapeId="1572559" r:id="rId1"/>
    <oleObject progId="Equation.3" shapeId="1572558" r:id="rId2"/>
  </oleObjects>
</worksheet>
</file>

<file path=xl/worksheets/sheet6.xml><?xml version="1.0" encoding="utf-8"?>
<worksheet xmlns="http://schemas.openxmlformats.org/spreadsheetml/2006/main" xmlns:r="http://schemas.openxmlformats.org/officeDocument/2006/relationships">
  <sheetPr codeName="Plan10"/>
  <dimension ref="A1:J74"/>
  <sheetViews>
    <sheetView showGridLines="0" zoomScalePageLayoutView="0" workbookViewId="0" topLeftCell="A1">
      <selection activeCell="D30" sqref="D30"/>
    </sheetView>
  </sheetViews>
  <sheetFormatPr defaultColWidth="9.140625" defaultRowHeight="12.75"/>
  <cols>
    <col min="1" max="1" width="17.8515625" style="0" customWidth="1"/>
    <col min="2" max="2" width="12.57421875" style="0" bestFit="1" customWidth="1"/>
    <col min="3" max="3" width="15.28125" style="0" customWidth="1"/>
    <col min="4" max="4" width="12.00390625" style="0" customWidth="1"/>
    <col min="5" max="5" width="12.00390625" style="0" bestFit="1" customWidth="1"/>
    <col min="6" max="6" width="12.57421875" style="0" customWidth="1"/>
    <col min="7" max="7" width="14.8515625" style="0" customWidth="1"/>
    <col min="8" max="8" width="12.00390625" style="0" customWidth="1"/>
  </cols>
  <sheetData>
    <row r="1" spans="1:6" ht="14.25" thickBot="1" thickTop="1">
      <c r="A1" s="96" t="s">
        <v>98</v>
      </c>
      <c r="B1" s="98"/>
      <c r="C1" s="13"/>
      <c r="D1" s="13"/>
      <c r="E1" s="13"/>
      <c r="F1" s="13"/>
    </row>
    <row r="2" ht="13.5" thickTop="1">
      <c r="A2" s="52">
        <v>1</v>
      </c>
    </row>
    <row r="7" spans="1:6" ht="12.75">
      <c r="A7" s="28" t="s">
        <v>2</v>
      </c>
      <c r="B7" s="27">
        <v>0.08</v>
      </c>
      <c r="C7" s="33"/>
      <c r="D7" s="22"/>
      <c r="E7" s="22"/>
      <c r="F7" s="22"/>
    </row>
    <row r="8" spans="1:6" ht="13.5" thickBot="1">
      <c r="A8" s="29" t="s">
        <v>3</v>
      </c>
      <c r="B8" s="30">
        <v>0</v>
      </c>
      <c r="C8" s="31">
        <v>1</v>
      </c>
      <c r="D8" s="31">
        <v>2</v>
      </c>
      <c r="E8" s="30">
        <v>3</v>
      </c>
      <c r="F8" s="30">
        <v>4</v>
      </c>
    </row>
    <row r="9" spans="1:8" ht="14.25" thickBot="1" thickTop="1">
      <c r="A9" s="45" t="s">
        <v>64</v>
      </c>
      <c r="B9" s="37"/>
      <c r="C9" s="37">
        <v>3000</v>
      </c>
      <c r="D9" s="37">
        <v>3000</v>
      </c>
      <c r="E9" s="46">
        <v>3000</v>
      </c>
      <c r="F9" s="136">
        <v>3000</v>
      </c>
      <c r="G9" s="14"/>
      <c r="H9" s="4"/>
    </row>
    <row r="10" spans="1:8" ht="14.25" thickBot="1" thickTop="1">
      <c r="A10" s="44" t="s">
        <v>1</v>
      </c>
      <c r="B10" s="139"/>
      <c r="C10" s="101"/>
      <c r="D10" s="59"/>
      <c r="E10" s="112"/>
      <c r="F10" s="24"/>
      <c r="G10" s="95" t="s">
        <v>99</v>
      </c>
      <c r="H10" s="137"/>
    </row>
    <row r="11" spans="1:8" ht="13.5" thickTop="1">
      <c r="A11" s="20"/>
      <c r="B11" s="115"/>
      <c r="C11" s="92"/>
      <c r="D11" s="13"/>
      <c r="E11" s="95"/>
      <c r="F11" s="95"/>
      <c r="G11" s="16"/>
      <c r="H11" s="13"/>
    </row>
    <row r="12" ht="12.75">
      <c r="A12" s="52">
        <v>2</v>
      </c>
    </row>
    <row r="17" spans="1:6" ht="12.75">
      <c r="A17" s="28" t="s">
        <v>2</v>
      </c>
      <c r="B17" s="27">
        <v>0.08</v>
      </c>
      <c r="C17" s="33"/>
      <c r="D17" s="22"/>
      <c r="E17" s="22"/>
      <c r="F17" s="22"/>
    </row>
    <row r="18" spans="1:7" ht="13.5" thickBot="1">
      <c r="A18" s="29" t="s">
        <v>3</v>
      </c>
      <c r="B18" s="30">
        <v>0</v>
      </c>
      <c r="C18" s="31">
        <v>1</v>
      </c>
      <c r="D18" s="31">
        <v>2</v>
      </c>
      <c r="E18" s="30">
        <v>3</v>
      </c>
      <c r="F18" s="30">
        <v>4</v>
      </c>
      <c r="G18" s="30">
        <v>5</v>
      </c>
    </row>
    <row r="19" spans="1:7" ht="14.25" thickBot="1" thickTop="1">
      <c r="A19" s="45" t="s">
        <v>64</v>
      </c>
      <c r="B19" s="37"/>
      <c r="C19" s="138">
        <v>3000</v>
      </c>
      <c r="D19" s="138">
        <v>3000</v>
      </c>
      <c r="E19" s="138">
        <v>3000</v>
      </c>
      <c r="F19" s="138">
        <v>3000</v>
      </c>
      <c r="G19" s="140">
        <v>3000</v>
      </c>
    </row>
    <row r="20" spans="1:9" ht="14.25" thickBot="1" thickTop="1">
      <c r="A20" s="44" t="s">
        <v>1</v>
      </c>
      <c r="B20" s="141"/>
      <c r="C20" s="49"/>
      <c r="D20" s="101"/>
      <c r="E20" s="75"/>
      <c r="F20" s="112"/>
      <c r="G20" s="24"/>
      <c r="H20" s="16" t="s">
        <v>101</v>
      </c>
      <c r="I20" s="6"/>
    </row>
    <row r="21" spans="1:9" ht="13.5" thickTop="1">
      <c r="A21" s="55"/>
      <c r="B21" s="15"/>
      <c r="C21" s="55"/>
      <c r="D21" s="1"/>
      <c r="E21" s="95"/>
      <c r="F21" s="115"/>
      <c r="G21" s="6"/>
      <c r="I21" s="6"/>
    </row>
    <row r="22" ht="12.75">
      <c r="A22" s="52">
        <v>3</v>
      </c>
    </row>
    <row r="25" ht="13.5" thickBot="1"/>
    <row r="26" spans="1:6" ht="14.25" thickBot="1" thickTop="1">
      <c r="A26" s="89" t="s">
        <v>2</v>
      </c>
      <c r="B26" s="148">
        <f>RATE(G27,C28,,-G29,0)</f>
        <v>0.08062512173869285</v>
      </c>
      <c r="C26" s="22"/>
      <c r="D26" s="22"/>
      <c r="E26" s="22"/>
      <c r="F26" s="22"/>
    </row>
    <row r="27" spans="1:7" ht="14.25" thickBot="1" thickTop="1">
      <c r="A27" s="29" t="s">
        <v>3</v>
      </c>
      <c r="B27" s="31">
        <v>0</v>
      </c>
      <c r="C27" s="31">
        <v>1</v>
      </c>
      <c r="D27" s="31">
        <v>2</v>
      </c>
      <c r="E27" s="30">
        <v>3</v>
      </c>
      <c r="F27" s="133" t="s">
        <v>7</v>
      </c>
      <c r="G27" s="30">
        <v>12</v>
      </c>
    </row>
    <row r="28" spans="1:7" ht="13.5" thickTop="1">
      <c r="A28" s="45" t="s">
        <v>64</v>
      </c>
      <c r="B28" s="37"/>
      <c r="C28" s="138">
        <v>1050</v>
      </c>
      <c r="D28" s="138">
        <v>1050</v>
      </c>
      <c r="E28" s="138">
        <v>1050</v>
      </c>
      <c r="F28" s="138"/>
      <c r="G28" s="138">
        <v>1050</v>
      </c>
    </row>
    <row r="29" spans="1:8" ht="12.75">
      <c r="A29" s="44" t="s">
        <v>1</v>
      </c>
      <c r="B29" s="141"/>
      <c r="C29" s="49"/>
      <c r="D29" s="101"/>
      <c r="E29" s="75"/>
      <c r="F29" s="75"/>
      <c r="G29" s="75">
        <v>20000</v>
      </c>
      <c r="H29" s="16"/>
    </row>
    <row r="31" ht="12.75">
      <c r="A31" s="52">
        <v>4</v>
      </c>
    </row>
    <row r="34" ht="12.75">
      <c r="B34" s="22"/>
    </row>
    <row r="35" spans="1:7" ht="13.5" thickBot="1">
      <c r="A35" s="28" t="s">
        <v>2</v>
      </c>
      <c r="B35" s="143">
        <v>0.04</v>
      </c>
      <c r="C35" s="21"/>
      <c r="D35" s="22"/>
      <c r="E35" s="22"/>
      <c r="F35" s="22"/>
      <c r="G35" s="7"/>
    </row>
    <row r="36" spans="1:8" ht="14.25" thickBot="1" thickTop="1">
      <c r="A36" s="29" t="s">
        <v>3</v>
      </c>
      <c r="B36" s="31">
        <v>0</v>
      </c>
      <c r="C36" s="31">
        <v>1</v>
      </c>
      <c r="D36" s="31">
        <v>2</v>
      </c>
      <c r="E36" s="30">
        <v>3</v>
      </c>
      <c r="F36" s="145" t="s">
        <v>7</v>
      </c>
      <c r="G36" s="146"/>
      <c r="H36" s="2" t="s">
        <v>103</v>
      </c>
    </row>
    <row r="37" spans="1:7" ht="13.5" thickTop="1">
      <c r="A37" s="45" t="s">
        <v>64</v>
      </c>
      <c r="B37" s="37"/>
      <c r="C37" s="144">
        <v>1000</v>
      </c>
      <c r="D37" s="144">
        <v>1000</v>
      </c>
      <c r="E37" s="144">
        <v>1000</v>
      </c>
      <c r="F37" s="144"/>
      <c r="G37" s="37">
        <v>1000</v>
      </c>
    </row>
    <row r="38" spans="1:9" ht="12.75">
      <c r="A38" s="44" t="s">
        <v>1</v>
      </c>
      <c r="B38" s="141"/>
      <c r="C38" s="49"/>
      <c r="D38" s="101"/>
      <c r="E38" s="75"/>
      <c r="F38" s="75"/>
      <c r="G38" s="75">
        <v>29778.08</v>
      </c>
      <c r="H38" s="16"/>
      <c r="I38" s="6"/>
    </row>
    <row r="39" spans="1:9" ht="12.75">
      <c r="A39" s="20"/>
      <c r="B39" s="15"/>
      <c r="C39" s="20"/>
      <c r="D39" s="1"/>
      <c r="E39" s="95"/>
      <c r="F39" s="115"/>
      <c r="G39" s="14"/>
      <c r="H39" s="16"/>
      <c r="I39" s="6"/>
    </row>
    <row r="40" spans="1:10" ht="12.75">
      <c r="A40" s="147"/>
      <c r="B40" s="13"/>
      <c r="C40" s="13"/>
      <c r="D40" s="13"/>
      <c r="E40" s="13"/>
      <c r="F40" s="13"/>
      <c r="G40" s="13"/>
      <c r="H40" s="13"/>
      <c r="I40" s="13"/>
      <c r="J40" s="13"/>
    </row>
    <row r="41" spans="1:10" ht="12.75">
      <c r="A41" s="13"/>
      <c r="B41" s="13"/>
      <c r="C41" s="13"/>
      <c r="D41" s="13"/>
      <c r="E41" s="13"/>
      <c r="F41" s="13"/>
      <c r="G41" s="13"/>
      <c r="H41" s="13"/>
      <c r="I41" s="13"/>
      <c r="J41" s="13"/>
    </row>
    <row r="42" spans="1:10" ht="12.75">
      <c r="A42" s="13"/>
      <c r="B42" s="13"/>
      <c r="C42" s="13"/>
      <c r="D42" s="13"/>
      <c r="E42" s="13"/>
      <c r="F42" s="13"/>
      <c r="G42" s="13"/>
      <c r="H42" s="13"/>
      <c r="I42" s="13"/>
      <c r="J42" s="13"/>
    </row>
    <row r="43" spans="1:10" ht="12.75">
      <c r="A43" s="13"/>
      <c r="B43" s="13"/>
      <c r="C43" s="13"/>
      <c r="D43" s="13"/>
      <c r="E43" s="13"/>
      <c r="F43" s="13"/>
      <c r="G43" s="13"/>
      <c r="H43" s="13"/>
      <c r="I43" s="13"/>
      <c r="J43" s="13"/>
    </row>
    <row r="44" spans="1:10" ht="12.75">
      <c r="A44" s="13"/>
      <c r="B44" s="13"/>
      <c r="C44" s="13"/>
      <c r="D44" s="13"/>
      <c r="E44" s="13"/>
      <c r="F44" s="13"/>
      <c r="G44" s="13"/>
      <c r="H44" s="13"/>
      <c r="I44" s="13"/>
      <c r="J44" s="13"/>
    </row>
    <row r="45" spans="1:10" ht="12.75">
      <c r="A45" s="20"/>
      <c r="B45" s="19"/>
      <c r="C45" s="13"/>
      <c r="D45" s="13"/>
      <c r="E45" s="13"/>
      <c r="F45" s="13"/>
      <c r="G45" s="13"/>
      <c r="H45" s="13"/>
      <c r="I45" s="13"/>
      <c r="J45" s="13"/>
    </row>
    <row r="46" spans="1:10" ht="12.75">
      <c r="A46" s="20"/>
      <c r="B46" s="13"/>
      <c r="C46" s="13"/>
      <c r="D46" s="13"/>
      <c r="E46" s="13"/>
      <c r="F46" s="55"/>
      <c r="G46" s="1"/>
      <c r="H46" s="13"/>
      <c r="I46" s="13"/>
      <c r="J46" s="13"/>
    </row>
    <row r="47" spans="1:10" ht="12.75">
      <c r="A47" s="20"/>
      <c r="B47" s="14"/>
      <c r="C47" s="14"/>
      <c r="D47" s="15"/>
      <c r="E47" s="14"/>
      <c r="F47" s="115"/>
      <c r="G47" s="15"/>
      <c r="H47" s="20"/>
      <c r="I47" s="13"/>
      <c r="J47" s="13"/>
    </row>
    <row r="48" spans="1:10" ht="12.75">
      <c r="A48" s="20"/>
      <c r="B48" s="15"/>
      <c r="C48" s="16"/>
      <c r="D48" s="95"/>
      <c r="E48" s="95"/>
      <c r="F48" s="115"/>
      <c r="G48" s="15"/>
      <c r="H48" s="16"/>
      <c r="I48" s="13"/>
      <c r="J48" s="13"/>
    </row>
    <row r="49" spans="1:10" ht="12.75">
      <c r="A49" s="20"/>
      <c r="B49" s="15"/>
      <c r="C49" s="20"/>
      <c r="D49" s="1"/>
      <c r="E49" s="95"/>
      <c r="F49" s="115"/>
      <c r="G49" s="15"/>
      <c r="H49" s="16"/>
      <c r="I49" s="13"/>
      <c r="J49" s="13"/>
    </row>
    <row r="50" spans="1:10" ht="12.75">
      <c r="A50" s="20"/>
      <c r="B50" s="15"/>
      <c r="C50" s="20"/>
      <c r="D50" s="1"/>
      <c r="E50" s="95"/>
      <c r="F50" s="115"/>
      <c r="G50" s="15"/>
      <c r="H50" s="16"/>
      <c r="I50" s="13"/>
      <c r="J50" s="13"/>
    </row>
    <row r="51" spans="1:10" ht="12.75">
      <c r="A51" s="20"/>
      <c r="B51" s="15"/>
      <c r="C51" s="20"/>
      <c r="D51" s="1"/>
      <c r="E51" s="95"/>
      <c r="F51" s="15"/>
      <c r="G51" s="15"/>
      <c r="H51" s="16"/>
      <c r="I51" s="13"/>
      <c r="J51" s="13"/>
    </row>
    <row r="52" spans="1:10" ht="12.75">
      <c r="A52" s="20"/>
      <c r="B52" s="15"/>
      <c r="C52" s="20"/>
      <c r="D52" s="1"/>
      <c r="E52" s="95"/>
      <c r="F52" s="1"/>
      <c r="G52" s="15"/>
      <c r="H52" s="20"/>
      <c r="I52" s="13"/>
      <c r="J52" s="13"/>
    </row>
    <row r="53" spans="1:10" ht="12.75">
      <c r="A53" s="13"/>
      <c r="B53" s="15"/>
      <c r="C53" s="20"/>
      <c r="D53" s="1"/>
      <c r="E53" s="15"/>
      <c r="F53" s="15"/>
      <c r="G53" s="15"/>
      <c r="H53" s="95"/>
      <c r="I53" s="13"/>
      <c r="J53" s="13"/>
    </row>
    <row r="54" spans="1:10" ht="12.75">
      <c r="A54" s="13"/>
      <c r="B54" s="13"/>
      <c r="C54" s="13"/>
      <c r="D54" s="13"/>
      <c r="E54" s="13"/>
      <c r="F54" s="92"/>
      <c r="G54" s="13"/>
      <c r="H54" s="13"/>
      <c r="I54" s="13"/>
      <c r="J54" s="13"/>
    </row>
    <row r="55" spans="1:10" ht="12.75">
      <c r="A55" s="147"/>
      <c r="B55" s="13"/>
      <c r="C55" s="13"/>
      <c r="D55" s="13"/>
      <c r="E55" s="13"/>
      <c r="F55" s="92"/>
      <c r="G55" s="13"/>
      <c r="H55" s="13"/>
      <c r="I55" s="13"/>
      <c r="J55" s="13"/>
    </row>
    <row r="56" spans="1:10" ht="12.75">
      <c r="A56" s="13"/>
      <c r="B56" s="13"/>
      <c r="C56" s="13"/>
      <c r="D56" s="13"/>
      <c r="E56" s="13"/>
      <c r="F56" s="13"/>
      <c r="G56" s="13"/>
      <c r="H56" s="13"/>
      <c r="I56" s="13"/>
      <c r="J56" s="13"/>
    </row>
    <row r="57" spans="1:10" ht="12.75">
      <c r="A57" s="13"/>
      <c r="B57" s="13"/>
      <c r="C57" s="13"/>
      <c r="D57" s="13"/>
      <c r="E57" s="13"/>
      <c r="F57" s="13"/>
      <c r="G57" s="13"/>
      <c r="H57" s="13"/>
      <c r="I57" s="13"/>
      <c r="J57" s="13"/>
    </row>
    <row r="58" spans="1:10" ht="12.75">
      <c r="A58" s="13"/>
      <c r="B58" s="13"/>
      <c r="C58" s="13"/>
      <c r="D58" s="13"/>
      <c r="E58" s="13"/>
      <c r="F58" s="13"/>
      <c r="G58" s="13"/>
      <c r="H58" s="13"/>
      <c r="I58" s="13"/>
      <c r="J58" s="13"/>
    </row>
    <row r="59" spans="1:10" ht="12.75">
      <c r="A59" s="13"/>
      <c r="B59" s="13"/>
      <c r="C59" s="13"/>
      <c r="D59" s="13"/>
      <c r="E59" s="13"/>
      <c r="F59" s="13"/>
      <c r="G59" s="13"/>
      <c r="H59" s="13"/>
      <c r="I59" s="13"/>
      <c r="J59" s="13"/>
    </row>
    <row r="60" spans="1:10" ht="12.75">
      <c r="A60" s="13"/>
      <c r="B60" s="13"/>
      <c r="C60" s="13"/>
      <c r="D60" s="13"/>
      <c r="E60" s="13"/>
      <c r="F60" s="13"/>
      <c r="G60" s="13"/>
      <c r="H60" s="13"/>
      <c r="I60" s="13"/>
      <c r="J60" s="13"/>
    </row>
    <row r="61" spans="1:10" ht="12.75">
      <c r="A61" s="20"/>
      <c r="B61" s="19"/>
      <c r="C61" s="13"/>
      <c r="D61" s="13"/>
      <c r="E61" s="13"/>
      <c r="F61" s="13"/>
      <c r="G61" s="13"/>
      <c r="H61" s="13"/>
      <c r="I61" s="13"/>
      <c r="J61" s="13"/>
    </row>
    <row r="62" spans="1:10" ht="12.75">
      <c r="A62" s="20"/>
      <c r="B62" s="13"/>
      <c r="C62" s="13"/>
      <c r="D62" s="13"/>
      <c r="E62" s="13"/>
      <c r="F62" s="55"/>
      <c r="G62" s="55"/>
      <c r="H62" s="55"/>
      <c r="I62" s="13"/>
      <c r="J62" s="13"/>
    </row>
    <row r="63" spans="1:10" ht="12.75">
      <c r="A63" s="20"/>
      <c r="B63" s="14"/>
      <c r="C63" s="14"/>
      <c r="D63" s="15"/>
      <c r="E63" s="14"/>
      <c r="F63" s="115"/>
      <c r="G63" s="15"/>
      <c r="H63" s="14"/>
      <c r="I63" s="13"/>
      <c r="J63" s="13"/>
    </row>
    <row r="64" spans="1:10" ht="12.75">
      <c r="A64" s="20"/>
      <c r="B64" s="15"/>
      <c r="C64" s="16"/>
      <c r="D64" s="95"/>
      <c r="E64" s="95"/>
      <c r="F64" s="115"/>
      <c r="G64" s="15"/>
      <c r="H64" s="15"/>
      <c r="I64" s="13"/>
      <c r="J64" s="13"/>
    </row>
    <row r="65" spans="1:10" ht="12.75">
      <c r="A65" s="20"/>
      <c r="B65" s="15"/>
      <c r="C65" s="20"/>
      <c r="D65" s="1"/>
      <c r="E65" s="95"/>
      <c r="F65" s="115"/>
      <c r="G65" s="15"/>
      <c r="H65" s="15"/>
      <c r="I65" s="13"/>
      <c r="J65" s="13"/>
    </row>
    <row r="66" spans="1:10" ht="12.75">
      <c r="A66" s="20"/>
      <c r="B66" s="15"/>
      <c r="C66" s="20"/>
      <c r="D66" s="1"/>
      <c r="E66" s="95"/>
      <c r="F66" s="115"/>
      <c r="G66" s="15"/>
      <c r="H66" s="15"/>
      <c r="I66" s="13"/>
      <c r="J66" s="13"/>
    </row>
    <row r="67" spans="1:10" ht="12.75">
      <c r="A67" s="20"/>
      <c r="B67" s="15"/>
      <c r="C67" s="20"/>
      <c r="D67" s="1"/>
      <c r="E67" s="95"/>
      <c r="F67" s="15"/>
      <c r="G67" s="15"/>
      <c r="H67" s="15"/>
      <c r="I67" s="13"/>
      <c r="J67" s="13"/>
    </row>
    <row r="68" spans="1:10" ht="12.75">
      <c r="A68" s="20"/>
      <c r="B68" s="15"/>
      <c r="C68" s="20"/>
      <c r="D68" s="1"/>
      <c r="E68" s="95"/>
      <c r="F68" s="1"/>
      <c r="G68" s="15"/>
      <c r="H68" s="15"/>
      <c r="I68" s="13"/>
      <c r="J68" s="13"/>
    </row>
    <row r="69" spans="1:10" ht="12.75">
      <c r="A69" s="20"/>
      <c r="B69" s="15"/>
      <c r="C69" s="13"/>
      <c r="D69" s="1"/>
      <c r="E69" s="15"/>
      <c r="F69" s="15"/>
      <c r="G69" s="15"/>
      <c r="H69" s="15"/>
      <c r="I69" s="13"/>
      <c r="J69" s="13"/>
    </row>
    <row r="70" spans="1:10" ht="12.75">
      <c r="A70" s="20"/>
      <c r="B70" s="15"/>
      <c r="C70" s="13"/>
      <c r="D70" s="13"/>
      <c r="E70" s="13"/>
      <c r="F70" s="13"/>
      <c r="G70" s="13"/>
      <c r="H70" s="15"/>
      <c r="I70" s="13"/>
      <c r="J70" s="13"/>
    </row>
    <row r="71" spans="1:10" ht="12.75">
      <c r="A71" s="13"/>
      <c r="B71" s="95"/>
      <c r="C71" s="20"/>
      <c r="D71" s="13"/>
      <c r="E71" s="13"/>
      <c r="F71" s="13"/>
      <c r="G71" s="13"/>
      <c r="H71" s="15"/>
      <c r="I71" s="13"/>
      <c r="J71" s="13"/>
    </row>
    <row r="72" spans="1:10" ht="12.75">
      <c r="A72" s="13"/>
      <c r="B72" s="13"/>
      <c r="C72" s="13"/>
      <c r="D72" s="13"/>
      <c r="E72" s="13"/>
      <c r="F72" s="13"/>
      <c r="G72" s="13"/>
      <c r="H72" s="13"/>
      <c r="I72" s="13"/>
      <c r="J72" s="13"/>
    </row>
    <row r="73" spans="1:10" ht="12.75">
      <c r="A73" s="13"/>
      <c r="B73" s="13"/>
      <c r="C73" s="13"/>
      <c r="D73" s="13"/>
      <c r="E73" s="13"/>
      <c r="F73" s="13"/>
      <c r="G73" s="13"/>
      <c r="H73" s="13"/>
      <c r="I73" s="13"/>
      <c r="J73" s="13"/>
    </row>
    <row r="74" spans="1:10" ht="12.75">
      <c r="A74" s="13"/>
      <c r="B74" s="13"/>
      <c r="C74" s="13"/>
      <c r="D74" s="13"/>
      <c r="E74" s="13"/>
      <c r="F74" s="13"/>
      <c r="G74" s="13"/>
      <c r="H74" s="13"/>
      <c r="I74" s="13"/>
      <c r="J74" s="13"/>
    </row>
  </sheetData>
  <sheetProtection/>
  <printOptions/>
  <pageMargins left="0.511811024" right="0.511811024" top="0.787401575" bottom="0.787401575" header="0.31496062" footer="0.3149606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Plan2"/>
  <dimension ref="A1:H38"/>
  <sheetViews>
    <sheetView showGridLines="0" zoomScalePageLayoutView="0" workbookViewId="0" topLeftCell="A25">
      <selection activeCell="G45" sqref="G45"/>
    </sheetView>
  </sheetViews>
  <sheetFormatPr defaultColWidth="9.140625" defaultRowHeight="12.75"/>
  <cols>
    <col min="1" max="1" width="21.421875" style="0" customWidth="1"/>
    <col min="2" max="2" width="19.421875" style="0" bestFit="1" customWidth="1"/>
    <col min="3" max="3" width="15.00390625" style="0" customWidth="1"/>
    <col min="4" max="4" width="13.57421875" style="0" customWidth="1"/>
    <col min="5" max="5" width="12.7109375" style="0" customWidth="1"/>
    <col min="6" max="6" width="5.00390625" style="0" customWidth="1"/>
    <col min="7" max="7" width="19.00390625" style="0" bestFit="1" customWidth="1"/>
  </cols>
  <sheetData>
    <row r="1" spans="1:3" ht="12.75">
      <c r="A1" s="8" t="s">
        <v>104</v>
      </c>
      <c r="B1" s="8"/>
      <c r="C1" s="8"/>
    </row>
    <row r="2" ht="12.75">
      <c r="C2" s="2"/>
    </row>
    <row r="3" spans="1:2" ht="12.75">
      <c r="A3" s="2"/>
      <c r="B3" s="4"/>
    </row>
    <row r="4" spans="1:2" ht="12.75">
      <c r="A4" s="2"/>
      <c r="B4" s="3"/>
    </row>
    <row r="5" ht="12.75">
      <c r="A5" s="2"/>
    </row>
    <row r="6" spans="1:4" ht="12.75">
      <c r="A6" s="2"/>
      <c r="B6" s="9"/>
      <c r="C6" s="130"/>
      <c r="D6" s="2"/>
    </row>
    <row r="7" spans="1:3" ht="12.75">
      <c r="A7" s="2"/>
      <c r="C7" s="4"/>
    </row>
    <row r="8" spans="1:3" ht="12.75">
      <c r="A8" s="2"/>
      <c r="C8" s="4"/>
    </row>
    <row r="9" ht="12.75">
      <c r="F9" s="2" t="s">
        <v>100</v>
      </c>
    </row>
    <row r="20" spans="1:5" ht="12.75">
      <c r="A20" s="28" t="s">
        <v>93</v>
      </c>
      <c r="B20" s="132">
        <v>0.1</v>
      </c>
      <c r="C20" s="131"/>
      <c r="D20" s="13"/>
      <c r="E20" s="13"/>
    </row>
    <row r="21" spans="1:5" ht="12.75">
      <c r="A21" s="44" t="s">
        <v>6</v>
      </c>
      <c r="B21" s="135">
        <v>50</v>
      </c>
      <c r="C21" s="13"/>
      <c r="D21" s="13"/>
      <c r="E21" s="13"/>
    </row>
    <row r="22" spans="1:7" ht="13.5" thickBot="1">
      <c r="A22" s="29" t="s">
        <v>3</v>
      </c>
      <c r="B22" s="31">
        <v>0</v>
      </c>
      <c r="C22" s="30">
        <v>1</v>
      </c>
      <c r="D22" s="30">
        <v>2</v>
      </c>
      <c r="E22" s="30">
        <v>3</v>
      </c>
      <c r="F22" s="133" t="s">
        <v>94</v>
      </c>
      <c r="G22" s="30">
        <v>50</v>
      </c>
    </row>
    <row r="23" spans="1:7" ht="14.25" thickBot="1" thickTop="1">
      <c r="A23" s="45" t="s">
        <v>64</v>
      </c>
      <c r="B23" s="102"/>
      <c r="C23" s="37">
        <v>500</v>
      </c>
      <c r="D23" s="37">
        <v>500</v>
      </c>
      <c r="E23" s="46">
        <v>500</v>
      </c>
      <c r="F23" s="46"/>
      <c r="G23" s="46">
        <v>500</v>
      </c>
    </row>
    <row r="24" spans="1:7" ht="14.25" thickBot="1" thickTop="1">
      <c r="A24" s="99" t="s">
        <v>0</v>
      </c>
      <c r="B24" s="134"/>
      <c r="C24" s="101" t="s">
        <v>105</v>
      </c>
      <c r="D24" s="59"/>
      <c r="E24" s="75"/>
      <c r="F24" s="75"/>
      <c r="G24" s="75"/>
    </row>
    <row r="25" spans="1:7" ht="13.5" thickTop="1">
      <c r="A25" s="20"/>
      <c r="B25" s="13"/>
      <c r="C25" s="13"/>
      <c r="D25" s="13"/>
      <c r="E25" s="95"/>
      <c r="F25" s="95"/>
      <c r="G25" s="95"/>
    </row>
    <row r="26" spans="1:7" ht="12.75">
      <c r="A26" s="8" t="s">
        <v>106</v>
      </c>
      <c r="B26" s="13"/>
      <c r="C26" s="13"/>
      <c r="D26" s="13"/>
      <c r="E26" s="95"/>
      <c r="F26" s="95"/>
      <c r="G26" s="95"/>
    </row>
    <row r="27" spans="5:6" ht="12.75">
      <c r="E27" s="95"/>
      <c r="F27" s="6"/>
    </row>
    <row r="28" ht="12.75">
      <c r="E28" s="10"/>
    </row>
    <row r="34" spans="1:5" ht="12.75">
      <c r="A34" s="28" t="s">
        <v>93</v>
      </c>
      <c r="B34" s="132">
        <v>0.09</v>
      </c>
      <c r="C34" s="131"/>
      <c r="D34" s="13"/>
      <c r="E34" s="13"/>
    </row>
    <row r="35" spans="1:5" ht="12.75">
      <c r="A35" s="44" t="s">
        <v>6</v>
      </c>
      <c r="B35" s="135">
        <v>40</v>
      </c>
      <c r="C35" s="13"/>
      <c r="D35" s="13"/>
      <c r="E35" s="13"/>
    </row>
    <row r="36" spans="1:7" ht="13.5" thickBot="1">
      <c r="A36" s="29" t="s">
        <v>3</v>
      </c>
      <c r="B36" s="31">
        <v>0</v>
      </c>
      <c r="C36" s="30">
        <v>1</v>
      </c>
      <c r="D36" s="30">
        <v>2</v>
      </c>
      <c r="E36" s="30">
        <v>3</v>
      </c>
      <c r="F36" s="133" t="s">
        <v>94</v>
      </c>
      <c r="G36" s="30">
        <v>40</v>
      </c>
    </row>
    <row r="37" spans="1:8" ht="14.25" thickBot="1" thickTop="1">
      <c r="A37" s="45" t="s">
        <v>64</v>
      </c>
      <c r="B37" s="106"/>
      <c r="C37" s="60"/>
      <c r="D37" s="24"/>
      <c r="E37" s="60"/>
      <c r="F37" s="60"/>
      <c r="G37" s="60"/>
      <c r="H37" s="149" t="s">
        <v>107</v>
      </c>
    </row>
    <row r="38" spans="1:7" ht="13.5" thickTop="1">
      <c r="A38" s="44" t="s">
        <v>0</v>
      </c>
      <c r="B38" s="104">
        <v>96000000000</v>
      </c>
      <c r="C38" s="151"/>
      <c r="D38" s="23"/>
      <c r="E38" s="74"/>
      <c r="F38" s="74"/>
      <c r="G38" s="74"/>
    </row>
  </sheetData>
  <sheetProtection/>
  <printOptions/>
  <pageMargins left="0.511811024" right="0.511811024" top="0.787401575" bottom="0.787401575" header="0.31496062" footer="0.31496062"/>
  <pageSetup orientation="portrait" paperSize="9"/>
  <drawing r:id="rId4"/>
  <legacyDrawing r:id="rId3"/>
  <oleObjects>
    <oleObject progId="Equation.3" shapeId="1572557" r:id="rId1"/>
    <oleObject progId="Equation.3" shapeId="1572556" r:id="rId2"/>
  </oleObjects>
</worksheet>
</file>

<file path=xl/worksheets/sheet8.xml><?xml version="1.0" encoding="utf-8"?>
<worksheet xmlns="http://schemas.openxmlformats.org/spreadsheetml/2006/main" xmlns:r="http://schemas.openxmlformats.org/officeDocument/2006/relationships">
  <sheetPr codeName="Plan11"/>
  <dimension ref="A1:J74"/>
  <sheetViews>
    <sheetView showGridLines="0" zoomScalePageLayoutView="0" workbookViewId="0" topLeftCell="A37">
      <selection activeCell="A1" sqref="A1"/>
    </sheetView>
  </sheetViews>
  <sheetFormatPr defaultColWidth="9.140625" defaultRowHeight="12.75"/>
  <cols>
    <col min="1" max="1" width="17.8515625" style="0" customWidth="1"/>
    <col min="2" max="2" width="13.140625" style="0" bestFit="1" customWidth="1"/>
    <col min="3" max="3" width="15.28125" style="0" customWidth="1"/>
    <col min="4" max="4" width="12.00390625" style="0" customWidth="1"/>
    <col min="5" max="5" width="12.00390625" style="0" bestFit="1" customWidth="1"/>
    <col min="6" max="6" width="12.57421875" style="0" customWidth="1"/>
    <col min="7" max="7" width="14.8515625" style="0" customWidth="1"/>
    <col min="8" max="8" width="12.00390625" style="0" customWidth="1"/>
  </cols>
  <sheetData>
    <row r="1" spans="1:6" ht="14.25" thickBot="1" thickTop="1">
      <c r="A1" s="96" t="s">
        <v>108</v>
      </c>
      <c r="B1" s="98"/>
      <c r="C1" s="13"/>
      <c r="D1" s="13"/>
      <c r="E1" s="13"/>
      <c r="F1" s="13"/>
    </row>
    <row r="2" ht="13.5" thickTop="1">
      <c r="A2" s="52">
        <v>1</v>
      </c>
    </row>
    <row r="6" ht="12.75">
      <c r="B6" s="22"/>
    </row>
    <row r="7" spans="1:6" ht="12.75">
      <c r="A7" s="28" t="s">
        <v>2</v>
      </c>
      <c r="B7" s="153">
        <v>0.01</v>
      </c>
      <c r="C7" s="22"/>
      <c r="D7" s="22"/>
      <c r="E7" s="22"/>
      <c r="F7" s="22"/>
    </row>
    <row r="8" spans="1:7" ht="13.5" thickBot="1">
      <c r="A8" s="29" t="s">
        <v>3</v>
      </c>
      <c r="B8" s="31">
        <v>0</v>
      </c>
      <c r="C8" s="31">
        <v>1</v>
      </c>
      <c r="D8" s="31">
        <v>2</v>
      </c>
      <c r="E8" s="30">
        <v>3</v>
      </c>
      <c r="F8" s="133" t="s">
        <v>7</v>
      </c>
      <c r="G8" s="30">
        <v>48</v>
      </c>
    </row>
    <row r="9" spans="1:8" ht="14.25" thickBot="1" thickTop="1">
      <c r="A9" s="45" t="s">
        <v>64</v>
      </c>
      <c r="B9" s="102"/>
      <c r="C9" s="138">
        <v>632</v>
      </c>
      <c r="D9" s="138">
        <v>632</v>
      </c>
      <c r="E9" s="138">
        <v>632</v>
      </c>
      <c r="F9" s="138"/>
      <c r="G9" s="138">
        <v>632</v>
      </c>
      <c r="H9" s="4"/>
    </row>
    <row r="10" spans="1:8" ht="14.25" thickBot="1" thickTop="1">
      <c r="A10" s="99" t="s">
        <v>0</v>
      </c>
      <c r="B10" s="134"/>
      <c r="C10" s="44" t="s">
        <v>114</v>
      </c>
      <c r="D10" s="101"/>
      <c r="E10" s="75"/>
      <c r="F10" s="75"/>
      <c r="G10" s="75"/>
      <c r="H10" s="137"/>
    </row>
    <row r="11" spans="1:8" ht="13.5" thickTop="1">
      <c r="A11" s="20"/>
      <c r="B11" s="115"/>
      <c r="C11" s="92"/>
      <c r="D11" s="13"/>
      <c r="E11" s="95"/>
      <c r="F11" s="95"/>
      <c r="G11" s="16"/>
      <c r="H11" s="13"/>
    </row>
    <row r="12" ht="12.75">
      <c r="A12" s="52">
        <v>2</v>
      </c>
    </row>
    <row r="17" spans="1:6" ht="12.75">
      <c r="A17" s="28" t="s">
        <v>2</v>
      </c>
      <c r="B17" s="27">
        <v>0.18</v>
      </c>
      <c r="C17" s="33"/>
      <c r="D17" s="22"/>
      <c r="E17" s="22"/>
      <c r="F17" s="22"/>
    </row>
    <row r="18" spans="1:7" ht="13.5" thickBot="1">
      <c r="A18" s="29" t="s">
        <v>3</v>
      </c>
      <c r="B18" s="30">
        <v>0</v>
      </c>
      <c r="C18" s="31">
        <v>1</v>
      </c>
      <c r="D18" s="31">
        <v>2</v>
      </c>
      <c r="E18" s="30">
        <v>3</v>
      </c>
      <c r="F18" s="30">
        <v>4</v>
      </c>
      <c r="G18" s="30">
        <v>5</v>
      </c>
    </row>
    <row r="19" spans="1:8" ht="14.25" thickBot="1" thickTop="1">
      <c r="A19" s="45" t="s">
        <v>64</v>
      </c>
      <c r="B19" s="64"/>
      <c r="C19" s="154" t="s">
        <v>102</v>
      </c>
      <c r="D19" s="154" t="s">
        <v>102</v>
      </c>
      <c r="E19" s="154" t="s">
        <v>102</v>
      </c>
      <c r="F19" s="154" t="s">
        <v>102</v>
      </c>
      <c r="G19" s="154" t="s">
        <v>102</v>
      </c>
      <c r="H19" s="2" t="s">
        <v>109</v>
      </c>
    </row>
    <row r="20" spans="1:9" ht="13.5" thickTop="1">
      <c r="A20" s="44" t="s">
        <v>0</v>
      </c>
      <c r="B20" s="75">
        <v>100000</v>
      </c>
      <c r="C20" s="125"/>
      <c r="D20" s="149"/>
      <c r="E20" s="74"/>
      <c r="F20" s="74"/>
      <c r="G20" s="74"/>
      <c r="H20" s="16"/>
      <c r="I20" s="6"/>
    </row>
    <row r="21" spans="1:9" ht="12.75">
      <c r="A21" s="55"/>
      <c r="B21" s="15"/>
      <c r="C21" s="55"/>
      <c r="D21" s="1"/>
      <c r="E21" s="95"/>
      <c r="F21" s="115"/>
      <c r="G21" s="6"/>
      <c r="I21" s="6"/>
    </row>
    <row r="22" ht="12.75">
      <c r="A22" s="52">
        <v>3</v>
      </c>
    </row>
    <row r="25" ht="12.75">
      <c r="B25" s="22"/>
    </row>
    <row r="26" spans="1:7" ht="13.5" thickBot="1">
      <c r="A26" s="28" t="s">
        <v>2</v>
      </c>
      <c r="B26" s="153">
        <v>0.015</v>
      </c>
      <c r="C26" s="22"/>
      <c r="D26" s="22"/>
      <c r="E26" s="22"/>
      <c r="F26" s="22"/>
      <c r="G26" s="7"/>
    </row>
    <row r="27" spans="1:8" ht="14.25" thickBot="1" thickTop="1">
      <c r="A27" s="29" t="s">
        <v>3</v>
      </c>
      <c r="B27" s="31">
        <v>0</v>
      </c>
      <c r="C27" s="31">
        <v>1</v>
      </c>
      <c r="D27" s="31">
        <v>2</v>
      </c>
      <c r="E27" s="30">
        <v>3</v>
      </c>
      <c r="F27" s="145" t="s">
        <v>7</v>
      </c>
      <c r="G27" s="154"/>
      <c r="H27" s="2" t="s">
        <v>110</v>
      </c>
    </row>
    <row r="28" spans="1:7" ht="13.5" thickTop="1">
      <c r="A28" s="45" t="s">
        <v>64</v>
      </c>
      <c r="B28" s="37"/>
      <c r="C28" s="138">
        <v>20</v>
      </c>
      <c r="D28" s="138">
        <v>20</v>
      </c>
      <c r="E28" s="138">
        <v>20</v>
      </c>
      <c r="F28" s="138"/>
      <c r="G28" s="138">
        <v>20</v>
      </c>
    </row>
    <row r="29" spans="1:8" ht="12.75">
      <c r="A29" s="44" t="s">
        <v>0</v>
      </c>
      <c r="B29" s="75">
        <v>1000</v>
      </c>
      <c r="C29" s="49"/>
      <c r="D29" s="101"/>
      <c r="E29" s="75"/>
      <c r="F29" s="75"/>
      <c r="G29" s="75"/>
      <c r="H29" s="16"/>
    </row>
    <row r="31" ht="12.75">
      <c r="A31" s="52">
        <v>4</v>
      </c>
    </row>
    <row r="34" ht="13.5" thickBot="1">
      <c r="B34" s="13"/>
    </row>
    <row r="35" spans="1:7" ht="14.25" thickBot="1" thickTop="1">
      <c r="A35" s="26" t="s">
        <v>2</v>
      </c>
      <c r="B35" s="152"/>
      <c r="C35" s="21" t="s">
        <v>113</v>
      </c>
      <c r="D35" s="22"/>
      <c r="E35" s="22"/>
      <c r="F35" s="22"/>
      <c r="G35" s="22"/>
    </row>
    <row r="36" spans="1:8" ht="14.25" thickBot="1" thickTop="1">
      <c r="A36" s="29" t="s">
        <v>3</v>
      </c>
      <c r="B36" s="31">
        <v>0</v>
      </c>
      <c r="C36" s="31">
        <v>1</v>
      </c>
      <c r="D36" s="31">
        <v>2</v>
      </c>
      <c r="E36" s="30">
        <v>3</v>
      </c>
      <c r="F36" s="133" t="s">
        <v>7</v>
      </c>
      <c r="G36" s="155">
        <v>10</v>
      </c>
      <c r="H36" s="2"/>
    </row>
    <row r="37" spans="1:7" ht="13.5" thickTop="1">
      <c r="A37" s="45" t="s">
        <v>64</v>
      </c>
      <c r="B37" s="37"/>
      <c r="C37" s="144">
        <v>1000</v>
      </c>
      <c r="D37" s="144">
        <v>1000</v>
      </c>
      <c r="E37" s="144">
        <v>1000</v>
      </c>
      <c r="F37" s="144"/>
      <c r="G37" s="37">
        <v>1000</v>
      </c>
    </row>
    <row r="38" spans="1:9" ht="12.75">
      <c r="A38" s="44" t="s">
        <v>0</v>
      </c>
      <c r="B38" s="75">
        <v>6710</v>
      </c>
      <c r="C38" s="49"/>
      <c r="D38" s="101"/>
      <c r="E38" s="75"/>
      <c r="F38" s="75"/>
      <c r="G38" s="75">
        <v>29778.08</v>
      </c>
      <c r="H38" s="16"/>
      <c r="I38" s="6"/>
    </row>
    <row r="39" spans="1:9" ht="12.75">
      <c r="A39" s="20"/>
      <c r="B39" s="15"/>
      <c r="C39" s="20"/>
      <c r="D39" s="1"/>
      <c r="E39" s="95"/>
      <c r="F39" s="115"/>
      <c r="G39" s="14"/>
      <c r="H39" s="16"/>
      <c r="I39" s="6"/>
    </row>
    <row r="40" spans="1:10" ht="12.75">
      <c r="A40" s="147">
        <v>5</v>
      </c>
      <c r="B40" s="13"/>
      <c r="C40" s="13"/>
      <c r="D40" s="13"/>
      <c r="E40" s="13"/>
      <c r="F40" s="13"/>
      <c r="G40" s="13"/>
      <c r="H40" s="13"/>
      <c r="I40" s="13"/>
      <c r="J40" s="13"/>
    </row>
    <row r="41" spans="1:10" ht="12.75">
      <c r="A41" s="13"/>
      <c r="B41" s="13"/>
      <c r="C41" s="13"/>
      <c r="D41" s="13"/>
      <c r="E41" s="13"/>
      <c r="F41" s="13"/>
      <c r="G41" s="13"/>
      <c r="H41" s="13"/>
      <c r="I41" s="13"/>
      <c r="J41" s="13"/>
    </row>
    <row r="42" spans="1:10" ht="12.75">
      <c r="A42" s="13"/>
      <c r="B42" s="13"/>
      <c r="C42" s="13"/>
      <c r="D42" s="13"/>
      <c r="E42" s="13"/>
      <c r="F42" s="13"/>
      <c r="G42" s="13"/>
      <c r="H42" s="13"/>
      <c r="I42" s="13"/>
      <c r="J42" s="13"/>
    </row>
    <row r="43" spans="1:10" ht="12.75">
      <c r="A43" s="13"/>
      <c r="B43" s="13"/>
      <c r="C43" s="13"/>
      <c r="D43" s="13"/>
      <c r="E43" s="13"/>
      <c r="F43" s="13"/>
      <c r="G43" s="13"/>
      <c r="H43" s="13"/>
      <c r="I43" s="13"/>
      <c r="J43" s="13"/>
    </row>
    <row r="44" spans="1:10" ht="12.75">
      <c r="A44" s="13"/>
      <c r="B44" s="22"/>
      <c r="C44" s="13"/>
      <c r="D44" s="13"/>
      <c r="E44" s="13"/>
      <c r="F44" s="13"/>
      <c r="G44" s="13"/>
      <c r="H44" s="13"/>
      <c r="I44" s="13"/>
      <c r="J44" s="13"/>
    </row>
    <row r="45" spans="1:10" ht="12.75">
      <c r="A45" s="28" t="s">
        <v>2</v>
      </c>
      <c r="B45" s="142">
        <v>0.03</v>
      </c>
      <c r="C45" s="21"/>
      <c r="D45" s="22"/>
      <c r="E45" s="22"/>
      <c r="F45" s="22"/>
      <c r="G45" s="22"/>
      <c r="H45" s="13"/>
      <c r="I45" s="13"/>
      <c r="J45" s="13"/>
    </row>
    <row r="46" spans="1:10" ht="13.5" thickBot="1">
      <c r="A46" s="29" t="s">
        <v>3</v>
      </c>
      <c r="B46" s="31">
        <v>0</v>
      </c>
      <c r="C46" s="31">
        <v>1</v>
      </c>
      <c r="D46" s="31">
        <v>2</v>
      </c>
      <c r="E46" s="30">
        <v>3</v>
      </c>
      <c r="F46" s="133" t="s">
        <v>7</v>
      </c>
      <c r="G46" s="155">
        <v>12</v>
      </c>
      <c r="H46" s="133" t="s">
        <v>7</v>
      </c>
      <c r="I46" s="155">
        <v>24</v>
      </c>
      <c r="J46" s="13"/>
    </row>
    <row r="47" spans="1:10" ht="14.25" thickBot="1" thickTop="1">
      <c r="A47" s="45" t="s">
        <v>64</v>
      </c>
      <c r="B47" s="102"/>
      <c r="C47" s="144">
        <v>120.55</v>
      </c>
      <c r="D47" s="144">
        <v>120.55</v>
      </c>
      <c r="E47" s="144">
        <v>120.55</v>
      </c>
      <c r="F47" s="144"/>
      <c r="G47" s="144">
        <v>120.55</v>
      </c>
      <c r="H47" s="144"/>
      <c r="I47" s="37"/>
      <c r="J47" s="13"/>
    </row>
    <row r="48" spans="1:10" ht="14.25" thickBot="1" thickTop="1">
      <c r="A48" s="156" t="s">
        <v>0</v>
      </c>
      <c r="B48" s="60"/>
      <c r="C48" s="44" t="s">
        <v>111</v>
      </c>
      <c r="D48" s="101"/>
      <c r="E48" s="75"/>
      <c r="F48" s="75"/>
      <c r="G48" s="75"/>
      <c r="H48" s="75"/>
      <c r="I48" s="75"/>
      <c r="J48" s="13"/>
    </row>
    <row r="49" spans="1:10" ht="14.25" thickBot="1" thickTop="1">
      <c r="A49" s="45" t="s">
        <v>64</v>
      </c>
      <c r="B49" s="102"/>
      <c r="C49" s="144">
        <v>76.76</v>
      </c>
      <c r="D49" s="144">
        <v>76.76</v>
      </c>
      <c r="E49" s="144">
        <v>76.76</v>
      </c>
      <c r="F49" s="144"/>
      <c r="G49" s="144">
        <v>76.76</v>
      </c>
      <c r="H49" s="144"/>
      <c r="I49" s="144">
        <v>76.76</v>
      </c>
      <c r="J49" s="13"/>
    </row>
    <row r="50" spans="1:10" ht="14.25" thickBot="1" thickTop="1">
      <c r="A50" s="99" t="s">
        <v>0</v>
      </c>
      <c r="B50" s="24"/>
      <c r="C50" s="44" t="s">
        <v>112</v>
      </c>
      <c r="D50" s="101"/>
      <c r="E50" s="75"/>
      <c r="F50" s="75"/>
      <c r="G50" s="75"/>
      <c r="H50" s="75"/>
      <c r="I50" s="75"/>
      <c r="J50" s="13"/>
    </row>
    <row r="51" spans="1:10" ht="13.5" thickTop="1">
      <c r="A51" s="20"/>
      <c r="B51" s="15"/>
      <c r="C51" s="20"/>
      <c r="D51" s="1"/>
      <c r="E51" s="95"/>
      <c r="F51" s="15"/>
      <c r="G51" s="15"/>
      <c r="H51" s="16"/>
      <c r="I51" s="13"/>
      <c r="J51" s="13"/>
    </row>
    <row r="52" spans="1:10" ht="12.75">
      <c r="A52" s="157">
        <v>6</v>
      </c>
      <c r="B52" s="15"/>
      <c r="C52" s="20"/>
      <c r="D52" s="1"/>
      <c r="E52" s="95"/>
      <c r="F52" s="1"/>
      <c r="G52" s="15"/>
      <c r="H52" s="20"/>
      <c r="I52" s="13"/>
      <c r="J52" s="13"/>
    </row>
    <row r="53" spans="1:10" ht="12.75">
      <c r="A53" s="13"/>
      <c r="B53" s="15"/>
      <c r="C53" s="20"/>
      <c r="D53" s="1"/>
      <c r="E53" s="15"/>
      <c r="F53" s="15"/>
      <c r="G53" s="15"/>
      <c r="H53" s="95"/>
      <c r="I53" s="13"/>
      <c r="J53" s="13"/>
    </row>
    <row r="54" spans="1:10" ht="12.75">
      <c r="A54" s="13"/>
      <c r="B54" s="13"/>
      <c r="C54" s="13"/>
      <c r="D54" s="13"/>
      <c r="E54" s="13"/>
      <c r="F54" s="92"/>
      <c r="G54" s="13"/>
      <c r="H54" s="13"/>
      <c r="I54" s="13"/>
      <c r="J54" s="13"/>
    </row>
    <row r="55" spans="1:10" ht="12.75">
      <c r="A55" s="147"/>
      <c r="B55" s="22"/>
      <c r="C55" s="13"/>
      <c r="D55" s="13"/>
      <c r="E55" s="13"/>
      <c r="F55" s="92"/>
      <c r="G55" s="13"/>
      <c r="H55" s="13"/>
      <c r="I55" s="13"/>
      <c r="J55" s="13"/>
    </row>
    <row r="56" spans="1:10" ht="12.75">
      <c r="A56" s="28" t="s">
        <v>2</v>
      </c>
      <c r="B56" s="153">
        <v>0.07</v>
      </c>
      <c r="C56" s="21"/>
      <c r="D56" s="22"/>
      <c r="E56" s="22"/>
      <c r="F56" s="22"/>
      <c r="G56" s="22"/>
      <c r="H56" s="13"/>
      <c r="I56" s="13"/>
      <c r="J56" s="13"/>
    </row>
    <row r="57" spans="1:10" ht="13.5" thickBot="1">
      <c r="A57" s="29" t="s">
        <v>3</v>
      </c>
      <c r="B57" s="31">
        <v>0</v>
      </c>
      <c r="C57" s="31">
        <v>1</v>
      </c>
      <c r="D57" s="31">
        <v>2</v>
      </c>
      <c r="E57" s="30">
        <v>3</v>
      </c>
      <c r="F57" s="133" t="s">
        <v>7</v>
      </c>
      <c r="G57" s="155">
        <v>20</v>
      </c>
      <c r="H57" s="13"/>
      <c r="I57" s="13"/>
      <c r="J57" s="13"/>
    </row>
    <row r="58" spans="1:10" ht="14.25" thickBot="1" thickTop="1">
      <c r="A58" s="45" t="s">
        <v>64</v>
      </c>
      <c r="B58" s="102"/>
      <c r="C58" s="144">
        <v>55000</v>
      </c>
      <c r="D58" s="144">
        <v>55000</v>
      </c>
      <c r="E58" s="144">
        <v>55000</v>
      </c>
      <c r="F58" s="144"/>
      <c r="G58" s="144">
        <v>55000</v>
      </c>
      <c r="H58" s="13"/>
      <c r="I58" s="13"/>
      <c r="J58" s="13"/>
    </row>
    <row r="59" spans="1:10" ht="14.25" thickBot="1" thickTop="1">
      <c r="A59" s="99" t="s">
        <v>0</v>
      </c>
      <c r="B59" s="24">
        <f>PV(B56,G57,-C58,,0)</f>
        <v>582670.7835033889</v>
      </c>
      <c r="C59" s="43"/>
      <c r="D59" s="101"/>
      <c r="E59" s="75"/>
      <c r="F59" s="75"/>
      <c r="G59" s="75"/>
      <c r="H59" s="13"/>
      <c r="I59" s="13"/>
      <c r="J59" s="13"/>
    </row>
    <row r="60" spans="1:10" ht="13.5" thickTop="1">
      <c r="A60" s="13"/>
      <c r="B60" s="13"/>
      <c r="C60" s="13"/>
      <c r="D60" s="13"/>
      <c r="E60" s="13"/>
      <c r="F60" s="13"/>
      <c r="G60" s="13"/>
      <c r="H60" s="13"/>
      <c r="I60" s="13"/>
      <c r="J60" s="13"/>
    </row>
    <row r="61" spans="1:10" ht="12.75">
      <c r="A61" s="20"/>
      <c r="B61" s="19"/>
      <c r="C61" s="13"/>
      <c r="D61" s="13"/>
      <c r="E61" s="13"/>
      <c r="F61" s="13"/>
      <c r="G61" s="13"/>
      <c r="H61" s="13"/>
      <c r="I61" s="13"/>
      <c r="J61" s="13"/>
    </row>
    <row r="62" spans="1:10" ht="12.75">
      <c r="A62" s="20"/>
      <c r="B62" s="13"/>
      <c r="C62" s="13"/>
      <c r="D62" s="13"/>
      <c r="E62" s="13"/>
      <c r="F62" s="55"/>
      <c r="G62" s="55"/>
      <c r="H62" s="55"/>
      <c r="I62" s="13"/>
      <c r="J62" s="13"/>
    </row>
    <row r="63" spans="1:10" ht="12.75">
      <c r="A63" s="20"/>
      <c r="B63" s="14"/>
      <c r="C63" s="14"/>
      <c r="D63" s="15"/>
      <c r="E63" s="14"/>
      <c r="F63" s="115"/>
      <c r="G63" s="15"/>
      <c r="H63" s="14"/>
      <c r="I63" s="13"/>
      <c r="J63" s="13"/>
    </row>
    <row r="64" spans="1:10" ht="12.75">
      <c r="A64" s="20"/>
      <c r="B64" s="15"/>
      <c r="C64" s="16"/>
      <c r="D64" s="95"/>
      <c r="E64" s="95"/>
      <c r="F64" s="115"/>
      <c r="G64" s="15"/>
      <c r="H64" s="15"/>
      <c r="I64" s="13"/>
      <c r="J64" s="13"/>
    </row>
    <row r="65" spans="1:10" ht="12.75">
      <c r="A65" s="20"/>
      <c r="B65" s="15"/>
      <c r="C65" s="20"/>
      <c r="D65" s="1"/>
      <c r="E65" s="95"/>
      <c r="F65" s="115"/>
      <c r="G65" s="15"/>
      <c r="H65" s="15"/>
      <c r="I65" s="13"/>
      <c r="J65" s="13"/>
    </row>
    <row r="66" spans="1:10" ht="12.75">
      <c r="A66" s="20"/>
      <c r="B66" s="15"/>
      <c r="C66" s="20"/>
      <c r="D66" s="1"/>
      <c r="E66" s="95"/>
      <c r="F66" s="115"/>
      <c r="G66" s="15"/>
      <c r="H66" s="15"/>
      <c r="I66" s="13"/>
      <c r="J66" s="13"/>
    </row>
    <row r="67" spans="1:10" ht="12.75">
      <c r="A67" s="20"/>
      <c r="B67" s="15"/>
      <c r="C67" s="20"/>
      <c r="D67" s="1"/>
      <c r="E67" s="95"/>
      <c r="F67" s="15"/>
      <c r="G67" s="15"/>
      <c r="H67" s="15"/>
      <c r="I67" s="13"/>
      <c r="J67" s="13"/>
    </row>
    <row r="68" spans="1:10" ht="12.75">
      <c r="A68" s="20"/>
      <c r="B68" s="15"/>
      <c r="C68" s="20"/>
      <c r="D68" s="1"/>
      <c r="E68" s="95"/>
      <c r="F68" s="1"/>
      <c r="G68" s="15"/>
      <c r="H68" s="15"/>
      <c r="I68" s="13"/>
      <c r="J68" s="13"/>
    </row>
    <row r="69" spans="1:10" ht="12.75">
      <c r="A69" s="20"/>
      <c r="B69" s="15"/>
      <c r="C69" s="13"/>
      <c r="D69" s="1"/>
      <c r="E69" s="15"/>
      <c r="F69" s="15"/>
      <c r="G69" s="15"/>
      <c r="H69" s="15"/>
      <c r="I69" s="13"/>
      <c r="J69" s="13"/>
    </row>
    <row r="70" spans="1:10" ht="12.75">
      <c r="A70" s="20"/>
      <c r="B70" s="15"/>
      <c r="C70" s="13"/>
      <c r="D70" s="13"/>
      <c r="E70" s="13"/>
      <c r="F70" s="13"/>
      <c r="G70" s="13"/>
      <c r="H70" s="15"/>
      <c r="I70" s="13"/>
      <c r="J70" s="13"/>
    </row>
    <row r="71" spans="1:10" ht="12.75">
      <c r="A71" s="13"/>
      <c r="B71" s="95"/>
      <c r="C71" s="20"/>
      <c r="D71" s="13"/>
      <c r="E71" s="13"/>
      <c r="F71" s="13"/>
      <c r="G71" s="13"/>
      <c r="H71" s="15"/>
      <c r="I71" s="13"/>
      <c r="J71" s="13"/>
    </row>
    <row r="72" spans="1:10" ht="12.75">
      <c r="A72" s="13"/>
      <c r="B72" s="13"/>
      <c r="C72" s="13"/>
      <c r="D72" s="13"/>
      <c r="E72" s="13"/>
      <c r="F72" s="13"/>
      <c r="G72" s="13"/>
      <c r="H72" s="13"/>
      <c r="I72" s="13"/>
      <c r="J72" s="13"/>
    </row>
    <row r="73" spans="1:10" ht="12.75">
      <c r="A73" s="13"/>
      <c r="B73" s="13"/>
      <c r="C73" s="13"/>
      <c r="D73" s="13"/>
      <c r="E73" s="13"/>
      <c r="F73" s="13"/>
      <c r="G73" s="13"/>
      <c r="H73" s="13"/>
      <c r="I73" s="13"/>
      <c r="J73" s="13"/>
    </row>
    <row r="74" spans="1:10" ht="12.75">
      <c r="A74" s="13"/>
      <c r="B74" s="13"/>
      <c r="C74" s="13"/>
      <c r="D74" s="13"/>
      <c r="E74" s="13"/>
      <c r="F74" s="13"/>
      <c r="G74" s="13"/>
      <c r="H74" s="13"/>
      <c r="I74" s="13"/>
      <c r="J74" s="13"/>
    </row>
  </sheetData>
  <sheetProtection/>
  <printOptions/>
  <pageMargins left="0.511811024" right="0.511811024" top="0.787401575" bottom="0.787401575" header="0.31496062" footer="0.3149606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Plan3"/>
  <dimension ref="A1:I35"/>
  <sheetViews>
    <sheetView showGridLines="0" zoomScalePageLayoutView="0" workbookViewId="0" topLeftCell="A1">
      <selection activeCell="A16" sqref="A16:B20"/>
    </sheetView>
  </sheetViews>
  <sheetFormatPr defaultColWidth="9.140625" defaultRowHeight="12.75"/>
  <cols>
    <col min="1" max="1" width="21.421875" style="0" customWidth="1"/>
    <col min="2" max="2" width="19.421875" style="0" bestFit="1" customWidth="1"/>
    <col min="3" max="3" width="15.00390625" style="0" customWidth="1"/>
    <col min="4" max="4" width="13.57421875" style="0" customWidth="1"/>
    <col min="5" max="5" width="12.7109375" style="0" customWidth="1"/>
    <col min="6" max="6" width="11.421875" style="0" customWidth="1"/>
    <col min="7" max="7" width="12.00390625" style="0" customWidth="1"/>
    <col min="8" max="8" width="10.8515625" style="0" customWidth="1"/>
  </cols>
  <sheetData>
    <row r="1" spans="1:3" ht="12.75">
      <c r="A1" s="8" t="s">
        <v>115</v>
      </c>
      <c r="B1" s="8"/>
      <c r="C1" s="8"/>
    </row>
    <row r="2" ht="12.75">
      <c r="C2" s="2"/>
    </row>
    <row r="3" spans="1:2" ht="12.75">
      <c r="A3" s="2"/>
      <c r="B3" s="4"/>
    </row>
    <row r="4" spans="1:2" ht="12.75">
      <c r="A4" s="2"/>
      <c r="B4" s="3"/>
    </row>
    <row r="5" ht="12.75">
      <c r="A5" s="2"/>
    </row>
    <row r="6" spans="1:4" ht="12.75">
      <c r="A6" s="2"/>
      <c r="B6" s="9"/>
      <c r="C6" s="130"/>
      <c r="D6" s="2"/>
    </row>
    <row r="7" spans="1:3" ht="12.75">
      <c r="A7" s="2"/>
      <c r="C7" s="4"/>
    </row>
    <row r="8" spans="1:3" ht="12.75">
      <c r="A8" s="2"/>
      <c r="C8" s="4"/>
    </row>
    <row r="9" ht="12.75">
      <c r="F9" s="2"/>
    </row>
    <row r="16" spans="1:5" ht="12.75">
      <c r="A16" s="28" t="s">
        <v>93</v>
      </c>
      <c r="B16" s="132">
        <v>0.03</v>
      </c>
      <c r="C16" s="131"/>
      <c r="D16" s="13"/>
      <c r="E16" s="13"/>
    </row>
    <row r="17" spans="1:5" ht="12.75">
      <c r="A17" s="44" t="s">
        <v>6</v>
      </c>
      <c r="B17" s="135">
        <v>10</v>
      </c>
      <c r="C17" s="13"/>
      <c r="D17" s="13"/>
      <c r="E17" s="13"/>
    </row>
    <row r="18" spans="1:8" ht="13.5" thickBot="1">
      <c r="A18" s="29" t="s">
        <v>3</v>
      </c>
      <c r="B18" s="31">
        <v>0</v>
      </c>
      <c r="C18" s="30">
        <v>1</v>
      </c>
      <c r="D18" s="30">
        <v>2</v>
      </c>
      <c r="E18" s="30">
        <v>3</v>
      </c>
      <c r="F18" s="133">
        <v>4</v>
      </c>
      <c r="G18" s="133" t="s">
        <v>7</v>
      </c>
      <c r="H18" s="30">
        <v>13</v>
      </c>
    </row>
    <row r="19" spans="1:9" ht="14.25" thickBot="1" thickTop="1">
      <c r="A19" s="45" t="s">
        <v>64</v>
      </c>
      <c r="B19" s="37"/>
      <c r="C19" s="37"/>
      <c r="D19" s="37"/>
      <c r="E19" s="150"/>
      <c r="F19" s="24" t="s">
        <v>102</v>
      </c>
      <c r="G19" s="25"/>
      <c r="H19" s="24" t="s">
        <v>102</v>
      </c>
      <c r="I19" s="2" t="s">
        <v>117</v>
      </c>
    </row>
    <row r="20" spans="1:8" ht="14.25" thickBot="1" thickTop="1">
      <c r="A20" s="44" t="s">
        <v>0</v>
      </c>
      <c r="B20" s="103">
        <v>2800</v>
      </c>
      <c r="C20" s="101"/>
      <c r="D20" s="116"/>
      <c r="E20" s="24"/>
      <c r="F20" s="158"/>
      <c r="G20" s="74"/>
      <c r="H20" s="74"/>
    </row>
    <row r="21" spans="1:7" ht="13.5" thickTop="1">
      <c r="A21" s="20"/>
      <c r="B21" s="13"/>
      <c r="C21" s="13"/>
      <c r="D21" s="13"/>
      <c r="F21" s="95"/>
      <c r="G21" s="95"/>
    </row>
    <row r="22" spans="1:7" ht="12.75">
      <c r="A22" s="20"/>
      <c r="B22" s="13"/>
      <c r="C22" s="13"/>
      <c r="D22" s="13"/>
      <c r="E22" s="95" t="s">
        <v>116</v>
      </c>
      <c r="F22" s="95"/>
      <c r="G22" s="95"/>
    </row>
    <row r="23" spans="1:7" ht="12.75">
      <c r="A23" s="8" t="s">
        <v>106</v>
      </c>
      <c r="B23" s="13"/>
      <c r="C23" s="13"/>
      <c r="D23" s="13"/>
      <c r="E23" s="95"/>
      <c r="F23" s="95"/>
      <c r="G23" s="95"/>
    </row>
    <row r="24" spans="5:6" ht="12.75">
      <c r="E24" s="95"/>
      <c r="F24" s="6"/>
    </row>
    <row r="25" ht="12.75">
      <c r="E25" s="10"/>
    </row>
    <row r="31" spans="1:5" ht="12.75">
      <c r="A31" s="28" t="s">
        <v>93</v>
      </c>
      <c r="B31" s="132">
        <v>0.09</v>
      </c>
      <c r="C31" s="131"/>
      <c r="D31" s="13"/>
      <c r="E31" s="13"/>
    </row>
    <row r="32" spans="1:5" ht="12.75">
      <c r="A32" s="44" t="s">
        <v>6</v>
      </c>
      <c r="B32" s="135">
        <v>40</v>
      </c>
      <c r="C32" s="13"/>
      <c r="D32" s="13"/>
      <c r="E32" s="13"/>
    </row>
    <row r="33" spans="1:7" ht="13.5" thickBot="1">
      <c r="A33" s="29" t="s">
        <v>3</v>
      </c>
      <c r="B33" s="31">
        <v>0</v>
      </c>
      <c r="C33" s="30">
        <v>1</v>
      </c>
      <c r="D33" s="30">
        <v>2</v>
      </c>
      <c r="E33" s="30">
        <v>3</v>
      </c>
      <c r="F33" s="133" t="s">
        <v>94</v>
      </c>
      <c r="G33" s="30">
        <v>40</v>
      </c>
    </row>
    <row r="34" spans="1:8" ht="14.25" thickBot="1" thickTop="1">
      <c r="A34" s="45" t="s">
        <v>64</v>
      </c>
      <c r="B34" s="106"/>
      <c r="C34" s="60"/>
      <c r="D34" s="24"/>
      <c r="E34" s="60"/>
      <c r="F34" s="60"/>
      <c r="G34" s="60"/>
      <c r="H34" s="149" t="s">
        <v>107</v>
      </c>
    </row>
    <row r="35" spans="1:7" ht="13.5" thickTop="1">
      <c r="A35" s="44" t="s">
        <v>0</v>
      </c>
      <c r="B35" s="104">
        <v>96000000000</v>
      </c>
      <c r="C35" s="151"/>
      <c r="D35" s="23"/>
      <c r="E35" s="74"/>
      <c r="F35" s="74"/>
      <c r="G35" s="74"/>
    </row>
  </sheetData>
  <sheetProtection/>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Uso Pessoal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Bertolo</dc:creator>
  <cp:keywords/>
  <dc:description/>
  <cp:lastModifiedBy>Bertolo</cp:lastModifiedBy>
  <cp:lastPrinted>1999-11-19T20:19:14Z</cp:lastPrinted>
  <dcterms:created xsi:type="dcterms:W3CDTF">1999-11-08T14:07:24Z</dcterms:created>
  <dcterms:modified xsi:type="dcterms:W3CDTF">2008-11-15T22:36:04Z</dcterms:modified>
  <cp:category/>
  <cp:version/>
  <cp:contentType/>
  <cp:contentStatus/>
</cp:coreProperties>
</file>