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<sst xmlns="http://schemas.openxmlformats.org/spreadsheetml/2006/main" count="27" uniqueCount="27">
  <si>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p=</t>
  </si>
  <si>
    <t>A=</t>
  </si>
  <si>
    <t>B=</t>
  </si>
  <si>
    <t>q=</t>
  </si>
  <si>
    <r>
      <t>ln(</t>
    </r>
    <r>
      <rPr>
        <sz val="10"/>
        <rFont val="Symbol"/>
        <family val="1"/>
      </rPr>
      <t>G</t>
    </r>
    <r>
      <rPr>
        <sz val="10"/>
        <rFont val="Arial"/>
        <family val="0"/>
      </rPr>
      <t>(p))=</t>
    </r>
  </si>
  <si>
    <r>
      <t>ln(</t>
    </r>
    <r>
      <rPr>
        <sz val="10"/>
        <rFont val="Symbol"/>
        <family val="1"/>
      </rPr>
      <t>G</t>
    </r>
    <r>
      <rPr>
        <sz val="10"/>
        <rFont val="Arial"/>
        <family val="0"/>
      </rPr>
      <t>(q))=</t>
    </r>
  </si>
  <si>
    <r>
      <t>ln(</t>
    </r>
    <r>
      <rPr>
        <sz val="10"/>
        <rFont val="Symbol"/>
        <family val="1"/>
      </rPr>
      <t>G</t>
    </r>
    <r>
      <rPr>
        <sz val="10"/>
        <rFont val="Arial"/>
        <family val="0"/>
      </rPr>
      <t>(p+q))=</t>
    </r>
  </si>
  <si>
    <r>
      <t>b</t>
    </r>
    <r>
      <rPr>
        <sz val="10"/>
        <rFont val="Arial"/>
        <family val="0"/>
      </rPr>
      <t>(p,q)=</t>
    </r>
  </si>
  <si>
    <t>E[X]=</t>
  </si>
  <si>
    <t>Var(X)=</t>
  </si>
  <si>
    <t>Med(X)=</t>
  </si>
  <si>
    <t>r</t>
  </si>
  <si>
    <r>
      <t>q</t>
    </r>
    <r>
      <rPr>
        <b/>
        <i/>
        <vertAlign val="subscript"/>
        <sz val="10"/>
        <rFont val="Arial"/>
        <family val="2"/>
      </rPr>
      <t>r</t>
    </r>
  </si>
  <si>
    <t>x</t>
  </si>
  <si>
    <t>F(x)</t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</si>
  <si>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</si>
  <si>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</si>
  <si>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Beta Distribution</t>
  </si>
  <si>
    <t>Std. Dev.=</t>
  </si>
  <si>
    <r>
      <t xml:space="preserve">Basic References: </t>
    </r>
    <r>
      <rPr>
        <b/>
        <i/>
        <sz val="8"/>
        <rFont val="Arial"/>
        <family val="2"/>
      </rPr>
      <t>Cálculo de probabilidades y Estadística</t>
    </r>
    <r>
      <rPr>
        <b/>
        <sz val="8"/>
        <rFont val="Arial"/>
        <family val="2"/>
      </rPr>
      <t xml:space="preserve">. H. Fernández-Abascal et al. (Ed. Ariel, Barcelona (SPAIN), 1994).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1-4). (Ed. J. Wiley y Houghton M. Co., 1992, 1994, 1997). Copyright 2001 J.L. Rojo</t>
    </r>
  </si>
  <si>
    <r>
      <t xml:space="preserve">The </t>
    </r>
    <r>
      <rPr>
        <sz val="10"/>
        <rFont val="Arial"/>
        <family val="0"/>
      </rPr>
      <t>Beta distribution is frequently used in co</t>
    </r>
    <r>
      <rPr>
        <sz val="10"/>
        <rFont val="Arial"/>
        <family val="2"/>
      </rPr>
      <t>n</t>
    </r>
    <r>
      <rPr>
        <sz val="10"/>
        <rFont val="Arial"/>
        <family val="0"/>
      </rPr>
      <t xml:space="preserve">nection with random percentages. In particular, the Bayesian theory uses standard beta distributions to model prior distributions for the probability of a certain outcome. The skewness and the (excess of) kurtosis coefficients are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=[2(q-p)(p</t>
    </r>
    <r>
      <rPr>
        <b/>
        <i/>
        <vertAlign val="superscript"/>
        <sz val="10"/>
        <rFont val="Arial"/>
        <family val="2"/>
      </rPr>
      <t>-1</t>
    </r>
    <r>
      <rPr>
        <b/>
        <i/>
        <sz val="10"/>
        <rFont val="Arial"/>
        <family val="2"/>
      </rPr>
      <t>+q</t>
    </r>
    <r>
      <rPr>
        <b/>
        <i/>
        <vertAlign val="superscript"/>
        <sz val="10"/>
        <rFont val="Arial"/>
        <family val="2"/>
      </rPr>
      <t>-1</t>
    </r>
    <r>
      <rPr>
        <b/>
        <i/>
        <sz val="10"/>
        <rFont val="Arial"/>
        <family val="2"/>
      </rPr>
      <t>+(pq)</t>
    </r>
    <r>
      <rPr>
        <b/>
        <i/>
        <vertAlign val="superscript"/>
        <sz val="10"/>
        <rFont val="Arial"/>
        <family val="2"/>
      </rPr>
      <t>-1</t>
    </r>
    <r>
      <rPr>
        <b/>
        <i/>
        <sz val="10"/>
        <rFont val="Arial"/>
        <family val="2"/>
      </rPr>
      <t>)</t>
    </r>
    <r>
      <rPr>
        <b/>
        <i/>
        <vertAlign val="superscript"/>
        <sz val="10"/>
        <rFont val="Arial"/>
        <family val="2"/>
      </rPr>
      <t>0.5</t>
    </r>
    <r>
      <rPr>
        <b/>
        <i/>
        <sz val="10"/>
        <rFont val="Arial"/>
        <family val="2"/>
      </rPr>
      <t>]/(p+q+2)</t>
    </r>
    <r>
      <rPr>
        <sz val="10"/>
        <rFont val="Arial"/>
        <family val="0"/>
      </rPr>
      <t xml:space="preserve"> and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=3(p+q+1)[2(p+q)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+pq(p+q-6)]/[pq(p+q+2)(p+q+3)]-3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>respectively.</t>
    </r>
  </si>
  <si>
    <t>Moda=</t>
  </si>
  <si>
    <r>
      <t xml:space="preserve">Os parâmetros </t>
    </r>
    <r>
      <rPr>
        <b/>
        <i/>
        <sz val="10"/>
        <rFont val="Arial"/>
        <family val="2"/>
      </rPr>
      <t>A, B, p</t>
    </r>
    <r>
      <rPr>
        <b/>
        <sz val="10"/>
        <rFont val="Arial"/>
        <family val="2"/>
      </rPr>
      <t xml:space="preserve"> e 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 xml:space="preserve"> podem ser mudados com </t>
    </r>
    <r>
      <rPr>
        <b/>
        <i/>
        <sz val="10"/>
        <rFont val="Arial"/>
        <family val="2"/>
      </rPr>
      <t>p&gt;0</t>
    </r>
    <r>
      <rPr>
        <b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q&gt;0, A&lt;B</t>
    </r>
  </si>
  <si>
    <t>Função distribuição</t>
  </si>
  <si>
    <t>Quantís</t>
  </si>
  <si>
    <r>
      <t>(Entrar com outros valores-x ou porcentagens-r</t>
    </r>
    <r>
      <rPr>
        <b/>
        <sz val="10"/>
        <rFont val="Arial"/>
        <family val="2"/>
      </rPr>
      <t>)</t>
    </r>
  </si>
  <si>
    <r>
      <t xml:space="preserve">A distribuição beta (abreviadamente </t>
    </r>
    <r>
      <rPr>
        <b/>
        <i/>
        <sz val="10"/>
        <rFont val="Symbol"/>
        <family val="1"/>
      </rPr>
      <t>b</t>
    </r>
    <r>
      <rPr>
        <b/>
        <i/>
        <sz val="10"/>
        <rFont val="Arial"/>
        <family val="2"/>
      </rPr>
      <t>(</t>
    </r>
    <r>
      <rPr>
        <b/>
        <i/>
        <sz val="10"/>
        <rFont val="Arial"/>
        <family val="2"/>
      </rPr>
      <t>A,B,p,q</t>
    </r>
    <r>
      <rPr>
        <b/>
        <i/>
        <sz val="10"/>
        <rFont val="Arial"/>
        <family val="2"/>
      </rPr>
      <t>)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p&gt;0</t>
    </r>
    <r>
      <rPr>
        <i/>
        <sz val="10"/>
        <rFont val="Arial"/>
        <family val="2"/>
      </rPr>
      <t>,</t>
    </r>
    <r>
      <rPr>
        <b/>
        <i/>
        <sz val="10"/>
        <rFont val="Arial"/>
        <family val="2"/>
      </rPr>
      <t>q&gt;0</t>
    </r>
    <r>
      <rPr>
        <sz val="10"/>
        <rFont val="Arial"/>
        <family val="0"/>
      </rPr>
      <t>)), tem uma densidade de probabilidade</t>
    </r>
    <r>
      <rPr>
        <b/>
        <i/>
        <sz val="10"/>
        <rFont val="Arial"/>
        <family val="2"/>
      </rPr>
      <t>f(x)=</t>
    </r>
    <r>
      <rPr>
        <b/>
        <i/>
        <sz val="10"/>
        <rFont val="Symbol"/>
        <family val="1"/>
      </rPr>
      <t>b</t>
    </r>
    <r>
      <rPr>
        <b/>
        <i/>
        <sz val="10"/>
        <rFont val="Arial"/>
        <family val="2"/>
      </rPr>
      <t>(p,q)</t>
    </r>
    <r>
      <rPr>
        <b/>
        <i/>
        <vertAlign val="superscript"/>
        <sz val="10"/>
        <rFont val="Arial"/>
        <family val="2"/>
      </rPr>
      <t>-1</t>
    </r>
    <r>
      <rPr>
        <b/>
        <i/>
        <sz val="10"/>
        <rFont val="Arial"/>
        <family val="2"/>
      </rPr>
      <t>·(x-A)</t>
    </r>
    <r>
      <rPr>
        <b/>
        <i/>
        <vertAlign val="superscript"/>
        <sz val="10"/>
        <rFont val="Arial"/>
        <family val="2"/>
      </rPr>
      <t>p-1</t>
    </r>
    <r>
      <rPr>
        <b/>
        <i/>
        <sz val="10"/>
        <rFont val="Arial"/>
        <family val="2"/>
      </rPr>
      <t>·(B-x)</t>
    </r>
    <r>
      <rPr>
        <b/>
        <i/>
        <vertAlign val="superscript"/>
        <sz val="10"/>
        <rFont val="Arial"/>
        <family val="2"/>
      </rPr>
      <t>q-1</t>
    </r>
    <r>
      <rPr>
        <b/>
        <i/>
        <sz val="10"/>
        <rFont val="Arial"/>
        <family val="2"/>
      </rPr>
      <t>/(B-A)</t>
    </r>
    <r>
      <rPr>
        <b/>
        <i/>
        <vertAlign val="superscript"/>
        <sz val="10"/>
        <rFont val="Arial"/>
        <family val="2"/>
      </rPr>
      <t>p+q-1</t>
    </r>
    <r>
      <rPr>
        <sz val="10"/>
        <rFont val="Arial"/>
        <family val="0"/>
      </rPr>
      <t xml:space="preserve"> ,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A&lt;x&lt;B</t>
    </r>
    <r>
      <rPr>
        <i/>
        <sz val="10"/>
        <rFont val="Arial"/>
        <family val="2"/>
      </rPr>
      <t xml:space="preserve">,  </t>
    </r>
    <r>
      <rPr>
        <b/>
        <i/>
        <sz val="10"/>
        <rFont val="Symbol"/>
        <family val="1"/>
      </rPr>
      <t>b</t>
    </r>
    <r>
      <rPr>
        <b/>
        <i/>
        <sz val="10"/>
        <rFont val="Arial"/>
        <family val="2"/>
      </rPr>
      <t>(p,q)=</t>
    </r>
    <r>
      <rPr>
        <b/>
        <i/>
        <sz val="10"/>
        <rFont val="Symbol"/>
        <family val="1"/>
      </rPr>
      <t>G</t>
    </r>
    <r>
      <rPr>
        <b/>
        <i/>
        <sz val="10"/>
        <rFont val="Arial"/>
        <family val="2"/>
      </rPr>
      <t>(p)</t>
    </r>
    <r>
      <rPr>
        <b/>
        <i/>
        <sz val="10"/>
        <rFont val="Symbol"/>
        <family val="1"/>
      </rPr>
      <t>G</t>
    </r>
    <r>
      <rPr>
        <b/>
        <i/>
        <sz val="10"/>
        <rFont val="Arial"/>
        <family val="2"/>
      </rPr>
      <t>(q)/</t>
    </r>
    <r>
      <rPr>
        <b/>
        <i/>
        <sz val="10"/>
        <rFont val="Symbol"/>
        <family val="1"/>
      </rPr>
      <t>G</t>
    </r>
    <r>
      <rPr>
        <b/>
        <i/>
        <sz val="10"/>
        <rFont val="Arial"/>
        <family val="2"/>
      </rPr>
      <t>(p+q)</t>
    </r>
    <r>
      <rPr>
        <i/>
        <sz val="10"/>
        <rFont val="Arial"/>
        <family val="2"/>
      </rPr>
      <t xml:space="preserve"> sendo a função beta</t>
    </r>
    <r>
      <rPr>
        <sz val="10"/>
        <rFont val="Arial"/>
        <family val="0"/>
      </rPr>
      <t xml:space="preserve">. Se </t>
    </r>
    <r>
      <rPr>
        <b/>
        <i/>
        <sz val="10"/>
        <rFont val="Arial"/>
        <family val="2"/>
      </rPr>
      <t>A=0</t>
    </r>
    <r>
      <rPr>
        <sz val="10"/>
        <rFont val="Arial"/>
        <family val="0"/>
      </rPr>
      <t xml:space="preserve"> e </t>
    </r>
    <r>
      <rPr>
        <b/>
        <i/>
        <sz val="10"/>
        <rFont val="Arial"/>
        <family val="2"/>
      </rPr>
      <t>B=1</t>
    </r>
    <r>
      <rPr>
        <sz val="10"/>
        <rFont val="Arial"/>
        <family val="0"/>
      </rPr>
      <t xml:space="preserve"> a forma padrão da distribuição beta é obtida, </t>
    </r>
    <r>
      <rPr>
        <b/>
        <i/>
        <sz val="10"/>
        <rFont val="Symbol"/>
        <family val="1"/>
      </rPr>
      <t>b</t>
    </r>
    <r>
      <rPr>
        <b/>
        <i/>
        <sz val="10"/>
        <rFont val="Arial"/>
        <family val="2"/>
      </rPr>
      <t>(</t>
    </r>
    <r>
      <rPr>
        <b/>
        <i/>
        <sz val="10"/>
        <rFont val="Arial"/>
        <family val="2"/>
      </rPr>
      <t>0,1,p,q</t>
    </r>
    <r>
      <rPr>
        <b/>
        <i/>
        <sz val="10"/>
        <rFont val="Arial"/>
        <family val="2"/>
      </rPr>
      <t>)</t>
    </r>
    <r>
      <rPr>
        <sz val="10"/>
        <rFont val="Arial"/>
        <family val="0"/>
      </rPr>
      <t xml:space="preserve">  ou </t>
    </r>
    <r>
      <rPr>
        <b/>
        <i/>
        <sz val="10"/>
        <rFont val="Symbol"/>
        <family val="1"/>
      </rPr>
      <t>b</t>
    </r>
    <r>
      <rPr>
        <b/>
        <i/>
        <sz val="10"/>
        <rFont val="Arial"/>
        <family val="2"/>
      </rPr>
      <t>(</t>
    </r>
    <r>
      <rPr>
        <b/>
        <i/>
        <sz val="10"/>
        <rFont val="Arial"/>
        <family val="2"/>
      </rPr>
      <t>p,q</t>
    </r>
    <r>
      <rPr>
        <b/>
        <i/>
        <sz val="10"/>
        <rFont val="Arial"/>
        <family val="2"/>
      </rPr>
      <t>)</t>
    </r>
    <r>
      <rPr>
        <sz val="10"/>
        <rFont val="Arial"/>
        <family val="0"/>
      </rPr>
      <t xml:space="preserve"> (note que a mesma notação é usada para a função beta e distribuição beta padrão). A função probabilidade é igual a </t>
    </r>
    <r>
      <rPr>
        <b/>
        <i/>
        <sz val="10"/>
        <rFont val="Arial"/>
        <family val="2"/>
      </rPr>
      <t>f(y)=</t>
    </r>
    <r>
      <rPr>
        <b/>
        <i/>
        <sz val="10"/>
        <rFont val="Symbol"/>
        <family val="1"/>
      </rPr>
      <t>b</t>
    </r>
    <r>
      <rPr>
        <b/>
        <i/>
        <sz val="10"/>
        <rFont val="Arial"/>
        <family val="2"/>
      </rPr>
      <t>(p,q)</t>
    </r>
    <r>
      <rPr>
        <b/>
        <i/>
        <vertAlign val="superscript"/>
        <sz val="10"/>
        <rFont val="Arial"/>
        <family val="2"/>
      </rPr>
      <t>-1</t>
    </r>
    <r>
      <rPr>
        <b/>
        <i/>
        <sz val="10"/>
        <rFont val="Arial"/>
        <family val="2"/>
      </rPr>
      <t xml:space="preserve"> x</t>
    </r>
    <r>
      <rPr>
        <b/>
        <i/>
        <vertAlign val="superscript"/>
        <sz val="10"/>
        <rFont val="Arial"/>
        <family val="2"/>
      </rPr>
      <t>p-1</t>
    </r>
    <r>
      <rPr>
        <b/>
        <i/>
        <sz val="10"/>
        <rFont val="Arial"/>
        <family val="2"/>
      </rPr>
      <t xml:space="preserve"> (1-x)</t>
    </r>
    <r>
      <rPr>
        <b/>
        <i/>
        <vertAlign val="superscript"/>
        <sz val="10"/>
        <rFont val="Arial"/>
        <family val="2"/>
      </rPr>
      <t>q-1</t>
    </r>
    <r>
      <rPr>
        <sz val="10"/>
        <rFont val="Arial"/>
        <family val="0"/>
      </rPr>
      <t xml:space="preserve"> , </t>
    </r>
    <r>
      <rPr>
        <b/>
        <i/>
        <sz val="10"/>
        <rFont val="Arial"/>
        <family val="2"/>
      </rPr>
      <t>0&lt;x&lt;1</t>
    </r>
    <r>
      <rPr>
        <sz val="10"/>
        <rFont val="Arial"/>
        <family val="0"/>
      </rPr>
      <t xml:space="preserve">. If </t>
    </r>
    <r>
      <rPr>
        <b/>
        <i/>
        <sz val="10"/>
        <rFont val="Arial"/>
        <family val="2"/>
      </rPr>
      <t>X~</t>
    </r>
    <r>
      <rPr>
        <b/>
        <i/>
        <sz val="10"/>
        <rFont val="Symbol"/>
        <family val="1"/>
      </rPr>
      <t>b</t>
    </r>
    <r>
      <rPr>
        <b/>
        <i/>
        <sz val="10"/>
        <rFont val="Arial"/>
        <family val="2"/>
      </rPr>
      <t>(</t>
    </r>
    <r>
      <rPr>
        <b/>
        <i/>
        <sz val="10"/>
        <rFont val="Arial"/>
        <family val="2"/>
      </rPr>
      <t>A,B,p,q</t>
    </r>
    <r>
      <rPr>
        <b/>
        <i/>
        <sz val="10"/>
        <rFont val="Arial"/>
        <family val="2"/>
      </rPr>
      <t>)</t>
    </r>
    <r>
      <rPr>
        <sz val="10"/>
        <rFont val="Arial"/>
        <family val="0"/>
      </rPr>
      <t xml:space="preserve"> e </t>
    </r>
    <r>
      <rPr>
        <b/>
        <i/>
        <sz val="10"/>
        <rFont val="Arial"/>
        <family val="2"/>
      </rPr>
      <t>Y~b(p,q)</t>
    </r>
    <r>
      <rPr>
        <i/>
        <sz val="10"/>
        <rFont val="Arial"/>
        <family val="2"/>
      </rPr>
      <t xml:space="preserve">, então </t>
    </r>
    <r>
      <rPr>
        <b/>
        <i/>
        <sz val="10"/>
        <rFont val="Arial"/>
        <family val="2"/>
      </rPr>
      <t>X=A+(B-A)Y</t>
    </r>
    <r>
      <rPr>
        <sz val="10"/>
        <rFont val="Arial"/>
        <family val="0"/>
      </rPr>
      <t xml:space="preserve">. A última transformação junto com os momentos para </t>
    </r>
    <r>
      <rPr>
        <b/>
        <i/>
        <sz val="10"/>
        <rFont val="Arial"/>
        <family val="2"/>
      </rPr>
      <t>Y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E[Y]=p/(p+q)</t>
    </r>
    <r>
      <rPr>
        <sz val="10"/>
        <rFont val="Arial"/>
        <family val="0"/>
      </rPr>
      <t xml:space="preserve">, </t>
    </r>
    <r>
      <rPr>
        <b/>
        <i/>
        <sz val="10"/>
        <rFont val="Arial"/>
        <family val="2"/>
      </rPr>
      <t>Var(Y)=pq(p+q)</t>
    </r>
    <r>
      <rPr>
        <b/>
        <i/>
        <vertAlign val="superscript"/>
        <sz val="10"/>
        <rFont val="Arial"/>
        <family val="2"/>
      </rPr>
      <t>-2</t>
    </r>
    <r>
      <rPr>
        <b/>
        <i/>
        <sz val="10"/>
        <rFont val="Arial"/>
        <family val="2"/>
      </rPr>
      <t>(p+q+1)</t>
    </r>
    <r>
      <rPr>
        <b/>
        <i/>
        <vertAlign val="superscript"/>
        <sz val="10"/>
        <rFont val="Arial"/>
        <family val="2"/>
      </rPr>
      <t>-1)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torna fácil de derivar os momentos para </t>
    </r>
    <r>
      <rPr>
        <b/>
        <i/>
        <sz val="10"/>
        <rFont val="Arial"/>
        <family val="2"/>
      </rPr>
      <t>X</t>
    </r>
    <r>
      <rPr>
        <sz val="10"/>
        <rFont val="Arial"/>
        <family val="0"/>
      </rPr>
      <t xml:space="preserve">. Se </t>
    </r>
    <r>
      <rPr>
        <b/>
        <i/>
        <sz val="10"/>
        <rFont val="Arial"/>
        <family val="2"/>
      </rPr>
      <t>p&gt;1</t>
    </r>
    <r>
      <rPr>
        <sz val="10"/>
        <rFont val="Arial"/>
        <family val="0"/>
      </rPr>
      <t xml:space="preserve"> e </t>
    </r>
    <r>
      <rPr>
        <b/>
        <i/>
        <sz val="10"/>
        <rFont val="Arial"/>
        <family val="2"/>
      </rPr>
      <t>q&gt;1</t>
    </r>
    <r>
      <rPr>
        <sz val="10"/>
        <rFont val="Arial"/>
        <family val="0"/>
      </rPr>
      <t xml:space="preserve">, então </t>
    </r>
    <r>
      <rPr>
        <b/>
        <i/>
        <sz val="10"/>
        <rFont val="Arial"/>
        <family val="2"/>
      </rPr>
      <t>Mo</t>
    </r>
    <r>
      <rPr>
        <b/>
        <i/>
        <vertAlign val="subscript"/>
        <sz val="10"/>
        <rFont val="Arial"/>
        <family val="2"/>
      </rPr>
      <t>X</t>
    </r>
    <r>
      <rPr>
        <b/>
        <i/>
        <sz val="10"/>
        <rFont val="Arial"/>
        <family val="2"/>
      </rPr>
      <t>=[(p-1)B+(q-1)A]/(p+q-2)</t>
    </r>
    <r>
      <rPr>
        <sz val="10"/>
        <rFont val="Arial"/>
        <family val="0"/>
      </rPr>
      <t xml:space="preserve">. A mediana da distribuição não tem </t>
    </r>
    <r>
      <rPr>
        <sz val="10"/>
        <rFont val="Arial"/>
        <family val="2"/>
      </rPr>
      <t>uma expressão explícita</t>
    </r>
    <r>
      <rPr>
        <sz val="10"/>
        <rFont val="Arial"/>
        <family val="0"/>
      </rPr>
      <t xml:space="preserve">, é é calculada usando aproximações. 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</si>
</sst>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0.00000"/>
    <numFmt numFmtId="181" formatCode="0.000"/>
  </numFmts>
  <fonts count="5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i/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Symbol"/>
      <family val="1"/>
    </font>
    <font>
      <b/>
      <i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10.25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.9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2" fontId="2" fillId="0" borderId="15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right"/>
    </xf>
    <xf numFmtId="181" fontId="2" fillId="0" borderId="10" xfId="0" applyNumberFormat="1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1" fillId="33" borderId="12" xfId="0" applyFont="1" applyFill="1" applyBorder="1" applyAlignment="1">
      <alignment horizontal="right"/>
    </xf>
    <xf numFmtId="181" fontId="2" fillId="0" borderId="23" xfId="0" applyNumberFormat="1" applyFont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0" fillId="33" borderId="17" xfId="0" applyFill="1" applyBorder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28" xfId="0" applyFill="1" applyBorder="1" applyAlignment="1">
      <alignment horizontal="left" wrapText="1"/>
    </xf>
    <xf numFmtId="0" fontId="0" fillId="33" borderId="27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27" xfId="0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10" fillId="36" borderId="32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10" fillId="36" borderId="34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Beta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 escala horizontal é determinada pelos valores paramétricos)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55"/>
          <c:w val="0.8727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Prob. density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Hoja2!$D$1:$D$101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</c:numCache>
            </c:numRef>
          </c:xVal>
          <c:yVal>
            <c:numRef>
              <c:f>Hoja2!$E$1:$E$101</c:f>
              <c:numCache>
                <c:ptCount val="101"/>
                <c:pt idx="0">
                  <c:v>0</c:v>
                </c:pt>
                <c:pt idx="1">
                  <c:v>3.7124999996909773</c:v>
                </c:pt>
                <c:pt idx="2">
                  <c:v>2.598617420644257</c:v>
                </c:pt>
                <c:pt idx="3">
                  <c:v>2.1001116040024534</c:v>
                </c:pt>
                <c:pt idx="4">
                  <c:v>1.7999999998501708</c:v>
                </c:pt>
                <c:pt idx="5">
                  <c:v>1.5931984338359846</c:v>
                </c:pt>
                <c:pt idx="6">
                  <c:v>1.4390752237653306</c:v>
                </c:pt>
                <c:pt idx="7">
                  <c:v>1.318151099509959</c:v>
                </c:pt>
                <c:pt idx="8">
                  <c:v>1.2197591974452637</c:v>
                </c:pt>
                <c:pt idx="9">
                  <c:v>1.1374999999053164</c:v>
                </c:pt>
                <c:pt idx="10">
                  <c:v>1.0672687102179903</c:v>
                </c:pt>
                <c:pt idx="11">
                  <c:v>1.0062941124445237</c:v>
                </c:pt>
                <c:pt idx="12">
                  <c:v>0.9526279440835873</c:v>
                </c:pt>
                <c:pt idx="13">
                  <c:v>0.9048546950170862</c:v>
                </c:pt>
                <c:pt idx="14">
                  <c:v>0.8619175050958238</c:v>
                </c:pt>
                <c:pt idx="15">
                  <c:v>0.8230089610005701</c:v>
                </c:pt>
                <c:pt idx="16">
                  <c:v>0.7874999999344496</c:v>
                </c:pt>
                <c:pt idx="17">
                  <c:v>0.7548921328627503</c:v>
                </c:pt>
                <c:pt idx="18">
                  <c:v>0.7247844506558814</c:v>
                </c:pt>
                <c:pt idx="19">
                  <c:v>0.6968502915738267</c:v>
                </c:pt>
                <c:pt idx="20">
                  <c:v>0.6708203931940988</c:v>
                </c:pt>
                <c:pt idx="21">
                  <c:v>0.6464704997703163</c:v>
                </c:pt>
                <c:pt idx="22">
                  <c:v>0.623612095288252</c:v>
                </c:pt>
                <c:pt idx="23">
                  <c:v>0.6020853705396867</c:v>
                </c:pt>
                <c:pt idx="24">
                  <c:v>0.5817538138625805</c:v>
                </c:pt>
                <c:pt idx="25">
                  <c:v>0.5624999999531783</c:v>
                </c:pt>
                <c:pt idx="26">
                  <c:v>0.5442222749631604</c:v>
                </c:pt>
                <c:pt idx="27">
                  <c:v>0.5268321205916808</c:v>
                </c:pt>
                <c:pt idx="28">
                  <c:v>0.5102520385199841</c:v>
                </c:pt>
                <c:pt idx="29">
                  <c:v>0.49441383785524634</c:v>
                </c:pt>
                <c:pt idx="30">
                  <c:v>0.4792572377771277</c:v>
                </c:pt>
                <c:pt idx="31">
                  <c:v>0.4647287189555967</c:v>
                </c:pt>
                <c:pt idx="32">
                  <c:v>0.45078057296890167</c:v>
                </c:pt>
                <c:pt idx="33">
                  <c:v>0.43737011055228475</c:v>
                </c:pt>
                <c:pt idx="34">
                  <c:v>0.4244589981923779</c:v>
                </c:pt>
                <c:pt idx="35">
                  <c:v>0.41201269914585653</c:v>
                </c:pt>
                <c:pt idx="36">
                  <c:v>0.3999999999667046</c:v>
                </c:pt>
                <c:pt idx="37">
                  <c:v>0.38839260747657744</c:v>
                </c:pt>
                <c:pt idx="38">
                  <c:v>0.3771648040976283</c:v>
                </c:pt>
                <c:pt idx="39">
                  <c:v>0.36629315179864713</c:v>
                </c:pt>
                <c:pt idx="40">
                  <c:v>0.35575623673933005</c:v>
                </c:pt>
                <c:pt idx="41">
                  <c:v>0.3455344481497792</c:v>
                </c:pt>
                <c:pt idx="42">
                  <c:v>0.33560978613961434</c:v>
                </c:pt>
                <c:pt idx="43">
                  <c:v>0.32596569405880965</c:v>
                </c:pt>
                <c:pt idx="44">
                  <c:v>0.3165869117802997</c:v>
                </c:pt>
                <c:pt idx="45">
                  <c:v>0.3074593468806287</c:v>
                </c:pt>
                <c:pt idx="46">
                  <c:v>0.2985699611888142</c:v>
                </c:pt>
                <c:pt idx="47">
                  <c:v>0.28990667057793407</c:v>
                </c:pt>
                <c:pt idx="48">
                  <c:v>0.28145825620651443</c:v>
                </c:pt>
                <c:pt idx="49">
                  <c:v>0.2732142856915437</c:v>
                </c:pt>
                <c:pt idx="50">
                  <c:v>0.2651650429228834</c:v>
                </c:pt>
                <c:pt idx="51">
                  <c:v>0.2573014654187294</c:v>
                </c:pt>
                <c:pt idx="52">
                  <c:v>0.24961508828057552</c:v>
                </c:pt>
                <c:pt idx="53">
                  <c:v>0.24209799393941253</c:v>
                </c:pt>
                <c:pt idx="54">
                  <c:v>0.23474276699718155</c:v>
                </c:pt>
                <c:pt idx="55">
                  <c:v>0.22754245356240388</c:v>
                </c:pt>
                <c:pt idx="56">
                  <c:v>0.22049052455939674</c:v>
                </c:pt>
                <c:pt idx="57">
                  <c:v>0.2135808425589602</c:v>
                </c:pt>
                <c:pt idx="58">
                  <c:v>0.2068076317368487</c:v>
                </c:pt>
                <c:pt idx="59">
                  <c:v>0.20016545061635527</c:v>
                </c:pt>
                <c:pt idx="60">
                  <c:v>0.1936491672942518</c:v>
                </c:pt>
                <c:pt idx="61">
                  <c:v>0.18725393688627362</c:v>
                </c:pt>
                <c:pt idx="62">
                  <c:v>0.18097518096020737</c:v>
                </c:pt>
                <c:pt idx="63">
                  <c:v>0.1748085687522168</c:v>
                </c:pt>
                <c:pt idx="64">
                  <c:v>0.1687499999859535</c:v>
                </c:pt>
                <c:pt idx="65">
                  <c:v>0.16279558913478523</c:v>
                </c:pt>
                <c:pt idx="66">
                  <c:v>0.15694165098558563</c:v>
                </c:pt>
                <c:pt idx="67">
                  <c:v>0.15118468737834329</c:v>
                </c:pt>
                <c:pt idx="68">
                  <c:v>0.14552137500968676</c:v>
                </c:pt>
                <c:pt idx="69">
                  <c:v>0.1399485542005576</c:v>
                </c:pt>
                <c:pt idx="70">
                  <c:v>0.1344632185389268</c:v>
                </c:pt>
                <c:pt idx="71">
                  <c:v>0.1290625053178386</c:v>
                </c:pt>
                <c:pt idx="72">
                  <c:v>0.1237436866973456</c:v>
                </c:pt>
                <c:pt idx="73">
                  <c:v>0.1185041615262181</c:v>
                </c:pt>
                <c:pt idx="74">
                  <c:v>0.11334144776578946</c:v>
                </c:pt>
                <c:pt idx="75">
                  <c:v>0.10825317546404402</c:v>
                </c:pt>
                <c:pt idx="76">
                  <c:v>0.1032370802331595</c:v>
                </c:pt>
                <c:pt idx="77">
                  <c:v>0.09829099718825612</c:v>
                </c:pt>
                <c:pt idx="78">
                  <c:v>0.0934128553091536</c:v>
                </c:pt>
                <c:pt idx="79">
                  <c:v>0.08860067219054939</c:v>
                </c:pt>
                <c:pt idx="80">
                  <c:v>0.08385254914926232</c:v>
                </c:pt>
                <c:pt idx="81">
                  <c:v>0.07916666666007693</c:v>
                </c:pt>
                <c:pt idx="82">
                  <c:v>0.07454128009431674</c:v>
                </c:pt>
                <c:pt idx="83">
                  <c:v>0.06997471573760303</c:v>
                </c:pt>
                <c:pt idx="84">
                  <c:v>0.0654653670653485</c:v>
                </c:pt>
                <c:pt idx="85">
                  <c:v>0.06101169125641854</c:v>
                </c:pt>
                <c:pt idx="86">
                  <c:v>0.05661220592709287</c:v>
                </c:pt>
                <c:pt idx="87">
                  <c:v>0.052265486068992</c:v>
                </c:pt>
                <c:pt idx="88">
                  <c:v>0.047970161176019384</c:v>
                </c:pt>
                <c:pt idx="89">
                  <c:v>0.04372491254662276</c:v>
                </c:pt>
                <c:pt idx="90">
                  <c:v>0.039528470748814444</c:v>
                </c:pt>
                <c:pt idx="91">
                  <c:v>0.035379613236419784</c:v>
                </c:pt>
                <c:pt idx="92">
                  <c:v>0.03127716210595773</c:v>
                </c:pt>
                <c:pt idx="93">
                  <c:v>0.027219981984407893</c:v>
                </c:pt>
                <c:pt idx="94">
                  <c:v>0.023206978038891157</c:v>
                </c:pt>
                <c:pt idx="95">
                  <c:v>0.01923709409999539</c:v>
                </c:pt>
                <c:pt idx="96">
                  <c:v>0.015309310891120552</c:v>
                </c:pt>
                <c:pt idx="97">
                  <c:v>0.011422644356802422</c:v>
                </c:pt>
                <c:pt idx="98">
                  <c:v>0.007576144083510961</c:v>
                </c:pt>
                <c:pt idx="99">
                  <c:v>0.003768891806908332</c:v>
                </c:pt>
                <c:pt idx="100">
                  <c:v>0</c:v>
                </c:pt>
              </c:numCache>
            </c:numRef>
          </c:yVal>
          <c:smooth val="0"/>
        </c:ser>
        <c:axId val="60308097"/>
        <c:axId val="5901962"/>
      </c:scatterChart>
      <c:scatterChart>
        <c:scatterStyle val="lineMarker"/>
        <c:varyColors val="0"/>
        <c:ser>
          <c:idx val="1"/>
          <c:order val="1"/>
          <c:tx>
            <c:v>Distribution function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Hoja2!$D$1:$D$101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</c:numCache>
            </c:numRef>
          </c:xVal>
          <c:yVal>
            <c:numRef>
              <c:f>Hoja2!$F$1:$F$101</c:f>
              <c:numCache>
                <c:ptCount val="101"/>
                <c:pt idx="0">
                  <c:v>0</c:v>
                </c:pt>
                <c:pt idx="1">
                  <c:v>0.1494999999875559</c:v>
                </c:pt>
                <c:pt idx="2">
                  <c:v>0.21071782077605133</c:v>
                </c:pt>
                <c:pt idx="3">
                  <c:v>0.2572095449025685</c:v>
                </c:pt>
                <c:pt idx="4">
                  <c:v>0.29599999997536136</c:v>
                </c:pt>
                <c:pt idx="5">
                  <c:v>0.32982002665376525</c:v>
                </c:pt>
                <c:pt idx="6">
                  <c:v>0.36007499215915495</c:v>
                </c:pt>
                <c:pt idx="7">
                  <c:v>0.38760256703869905</c:v>
                </c:pt>
                <c:pt idx="8">
                  <c:v>0.41295036017857045</c:v>
                </c:pt>
                <c:pt idx="9">
                  <c:v>0.43649999996366634</c:v>
                </c:pt>
                <c:pt idx="10">
                  <c:v>0.4585302606862476</c:v>
                </c:pt>
                <c:pt idx="11">
                  <c:v>0.47925228216646315</c:v>
                </c:pt>
                <c:pt idx="12">
                  <c:v>0.49883063253831456</c:v>
                </c:pt>
                <c:pt idx="13">
                  <c:v>0.5173966079860152</c:v>
                </c:pt>
                <c:pt idx="14">
                  <c:v>0.5350570062641363</c:v>
                </c:pt>
                <c:pt idx="15">
                  <c:v>0.5519001267886176</c:v>
                </c:pt>
                <c:pt idx="16">
                  <c:v>0.5679999999527204</c:v>
                </c:pt>
                <c:pt idx="17">
                  <c:v>0.5834194459763362</c:v>
                </c:pt>
                <c:pt idx="18">
                  <c:v>0.5982123368340249</c:v>
                </c:pt>
                <c:pt idx="19">
                  <c:v>0.6124253015164874</c:v>
                </c:pt>
                <c:pt idx="20">
                  <c:v>0.6260990336478253</c:v>
                </c:pt>
                <c:pt idx="21">
                  <c:v>0.6392693093931279</c:v>
                </c:pt>
                <c:pt idx="22">
                  <c:v>0.651967790561188</c:v>
                </c:pt>
                <c:pt idx="23">
                  <c:v>0.6642226659235225</c:v>
                </c:pt>
                <c:pt idx="24">
                  <c:v>0.6760591689518828</c:v>
                </c:pt>
                <c:pt idx="25">
                  <c:v>0.6874999999427737</c:v>
                </c:pt>
                <c:pt idx="26">
                  <c:v>0.6985656733040638</c:v>
                </c:pt>
                <c:pt idx="27">
                  <c:v>0.7092748056404159</c:v>
                </c:pt>
                <c:pt idx="28">
                  <c:v>0.7196443565496666</c:v>
                </c:pt>
                <c:pt idx="29">
                  <c:v>0.7296898313059866</c:v>
                </c:pt>
                <c:pt idx="30">
                  <c:v>0.7394254525704256</c:v>
                </c:pt>
                <c:pt idx="31">
                  <c:v>0.7488643067383036</c:v>
                </c:pt>
                <c:pt idx="32">
                  <c:v>0.7580184693688823</c:v>
                </c:pt>
                <c:pt idx="33">
                  <c:v>0.7668991132489914</c:v>
                </c:pt>
                <c:pt idx="34">
                  <c:v>0.7755166031843788</c:v>
                </c:pt>
                <c:pt idx="35">
                  <c:v>0.7838805720390488</c:v>
                </c:pt>
                <c:pt idx="36">
                  <c:v>0.7920000005192602</c:v>
                </c:pt>
                <c:pt idx="37">
                  <c:v>0.7998832730819855</c:v>
                </c:pt>
                <c:pt idx="38">
                  <c:v>0.8075382346231585</c:v>
                </c:pt>
                <c:pt idx="39">
                  <c:v>0.8149722415245093</c:v>
                </c:pt>
                <c:pt idx="40">
                  <c:v>0.8221921935415994</c:v>
                </c:pt>
                <c:pt idx="41">
                  <c:v>0.8292045900642417</c:v>
                </c:pt>
                <c:pt idx="42">
                  <c:v>0.8360155510075752</c:v>
                </c:pt>
                <c:pt idx="43">
                  <c:v>0.8426308510056086</c:v>
                </c:pt>
                <c:pt idx="44">
                  <c:v>0.8490559467696239</c:v>
                </c:pt>
                <c:pt idx="45">
                  <c:v>0.8552960016979447</c:v>
                </c:pt>
                <c:pt idx="46">
                  <c:v>0.8613559080683397</c:v>
                </c:pt>
                <c:pt idx="47">
                  <c:v>0.8672403070981101</c:v>
                </c:pt>
                <c:pt idx="48">
                  <c:v>0.8729536071179705</c:v>
                </c:pt>
                <c:pt idx="49">
                  <c:v>0.8785000000729061</c:v>
                </c:pt>
                <c:pt idx="50">
                  <c:v>0.8838834765352354</c:v>
                </c:pt>
                <c:pt idx="51">
                  <c:v>0.8891078393913127</c:v>
                </c:pt>
                <c:pt idx="52">
                  <c:v>0.8941767170631</c:v>
                </c:pt>
                <c:pt idx="53">
                  <c:v>0.8990935718567571</c:v>
                </c:pt>
                <c:pt idx="54">
                  <c:v>0.9038617154623728</c:v>
                </c:pt>
                <c:pt idx="55">
                  <c:v>0.9084843149341413</c:v>
                </c:pt>
                <c:pt idx="56">
                  <c:v>0.9129644025594473</c:v>
                </c:pt>
                <c:pt idx="57">
                  <c:v>0.917304884016679</c:v>
                </c:pt>
                <c:pt idx="58">
                  <c:v>0.9215085459018846</c:v>
                </c:pt>
                <c:pt idx="59">
                  <c:v>0.9255780626832275</c:v>
                </c:pt>
                <c:pt idx="60">
                  <c:v>0.9295160031357802</c:v>
                </c:pt>
                <c:pt idx="61">
                  <c:v>0.9333248363035807</c:v>
                </c:pt>
                <c:pt idx="62">
                  <c:v>0.9370069370309376</c:v>
                </c:pt>
                <c:pt idx="63">
                  <c:v>0.9405645911006228</c:v>
                </c:pt>
                <c:pt idx="64">
                  <c:v>0.9440000000127544</c:v>
                </c:pt>
                <c:pt idx="65">
                  <c:v>0.9473152854347832</c:v>
                </c:pt>
                <c:pt idx="66">
                  <c:v>0.9505124933499904</c:v>
                </c:pt>
                <c:pt idx="67">
                  <c:v>0.9535935979292379</c:v>
                </c:pt>
                <c:pt idx="68">
                  <c:v>0.9565605051483402</c:v>
                </c:pt>
                <c:pt idx="69">
                  <c:v>0.9594150561713174</c:v>
                </c:pt>
                <c:pt idx="70">
                  <c:v>0.9621590305905363</c:v>
                </c:pt>
                <c:pt idx="71">
                  <c:v>0.9647941490805654</c:v>
                </c:pt>
                <c:pt idx="72">
                  <c:v>0.9673220766982741</c:v>
                </c:pt>
                <c:pt idx="73">
                  <c:v>0.9697444251171927</c:v>
                </c:pt>
                <c:pt idx="74">
                  <c:v>0.9720627551917669</c:v>
                </c:pt>
                <c:pt idx="75">
                  <c:v>0.974278579268294</c:v>
                </c:pt>
                <c:pt idx="76">
                  <c:v>0.9763933633604954</c:v>
                </c:pt>
                <c:pt idx="77">
                  <c:v>0.9784085291993542</c:v>
                </c:pt>
                <c:pt idx="78">
                  <c:v>0.980325456166044</c:v>
                </c:pt>
                <c:pt idx="79">
                  <c:v>0.9821454831160522</c:v>
                </c:pt>
                <c:pt idx="80">
                  <c:v>0.9838699101019415</c:v>
                </c:pt>
                <c:pt idx="81">
                  <c:v>0.9855000000015977</c:v>
                </c:pt>
                <c:pt idx="82">
                  <c:v>0.9870369800582723</c:v>
                </c:pt>
                <c:pt idx="83">
                  <c:v>0.9884820433382299</c:v>
                </c:pt>
                <c:pt idx="84">
                  <c:v>0.9898363501113666</c:v>
                </c:pt>
                <c:pt idx="85">
                  <c:v>0.9911010291597555</c:v>
                </c:pt>
                <c:pt idx="86">
                  <c:v>0.992277179018697</c:v>
                </c:pt>
                <c:pt idx="87">
                  <c:v>0.9933658691545173</c:v>
                </c:pt>
                <c:pt idx="88">
                  <c:v>0.9943681410830385</c:v>
                </c:pt>
                <c:pt idx="89">
                  <c:v>0.9952850094323652</c:v>
                </c:pt>
                <c:pt idx="90">
                  <c:v>0.9961174629539497</c:v>
                </c:pt>
                <c:pt idx="91">
                  <c:v>0.9968664654812114</c:v>
                </c:pt>
                <c:pt idx="92">
                  <c:v>0.9975329568493416</c:v>
                </c:pt>
                <c:pt idx="93">
                  <c:v>0.9981178537629574</c:v>
                </c:pt>
                <c:pt idx="94">
                  <c:v>0.9986220506278868</c:v>
                </c:pt>
                <c:pt idx="95">
                  <c:v>0.9990464203430001</c:v>
                </c:pt>
                <c:pt idx="96">
                  <c:v>0.9993918150555876</c:v>
                </c:pt>
                <c:pt idx="97">
                  <c:v>0.9996590668823331</c:v>
                </c:pt>
                <c:pt idx="98">
                  <c:v>0.9998489885977908</c:v>
                </c:pt>
                <c:pt idx="99">
                  <c:v>0.9999623742921562</c:v>
                </c:pt>
                <c:pt idx="100">
                  <c:v>1</c:v>
                </c:pt>
              </c:numCache>
            </c:numRef>
          </c:yVal>
          <c:smooth val="0"/>
        </c:ser>
        <c:axId val="53117659"/>
        <c:axId val="8296884"/>
      </c:scatterChart>
      <c:val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62"/>
        <c:crosses val="autoZero"/>
        <c:crossBetween val="midCat"/>
        <c:dispUnits/>
        <c:majorUnit val="1"/>
        <c:minorUnit val="0.2"/>
      </c:valAx>
      <c:valAx>
        <c:axId val="5901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Densidade de probab.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8097"/>
        <c:crossesAt val="0"/>
        <c:crossBetween val="midCat"/>
        <c:dispUnits/>
      </c:valAx>
      <c:valAx>
        <c:axId val="53117659"/>
        <c:scaling>
          <c:orientation val="minMax"/>
        </c:scaling>
        <c:axPos val="b"/>
        <c:delete val="1"/>
        <c:majorTickMark val="out"/>
        <c:minorTickMark val="none"/>
        <c:tickLblPos val="nextTo"/>
        <c:crossAx val="8296884"/>
        <c:crosses val="max"/>
        <c:crossBetween val="midCat"/>
        <c:dispUnits/>
      </c:valAx>
      <c:valAx>
        <c:axId val="829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Função distribuição</a:t>
                </a:r>
              </a:p>
            </c:rich>
          </c:tx>
          <c:layout>
            <c:manualLayout>
              <c:xMode val="factor"/>
              <c:yMode val="factor"/>
              <c:x val="0.246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76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5"/>
          <c:y val="0.9405"/>
          <c:w val="0.479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19050</xdr:rowOff>
    </xdr:from>
    <xdr:to>
      <xdr:col>12</xdr:col>
      <xdr:colOff>685800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438525" y="657225"/>
        <a:ext cx="53149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="90" zoomScaleNormal="90" zoomScalePageLayoutView="0" workbookViewId="0" topLeftCell="A13">
      <selection activeCell="M48" sqref="M48"/>
    </sheetView>
  </sheetViews>
  <sheetFormatPr defaultColWidth="11.421875" defaultRowHeight="12.75"/>
  <cols>
    <col min="1" max="1" width="12.421875" style="0" customWidth="1"/>
    <col min="2" max="2" width="12.57421875" style="0" customWidth="1"/>
    <col min="3" max="3" width="14.140625" style="0" customWidth="1"/>
    <col min="4" max="4" width="11.421875" style="0" customWidth="1"/>
    <col min="5" max="5" width="0.85546875" style="0" customWidth="1"/>
    <col min="6" max="6" width="0.9921875" style="0" customWidth="1"/>
  </cols>
  <sheetData>
    <row r="1" spans="1:13" ht="24" customHeight="1" thickBot="1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26.25" customHeight="1" thickBot="1">
      <c r="A2" s="45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2.75">
      <c r="A3" s="21" t="s">
        <v>1</v>
      </c>
      <c r="B3" s="23">
        <v>0</v>
      </c>
      <c r="C3" s="51" t="s">
        <v>22</v>
      </c>
      <c r="D3" s="52"/>
      <c r="E3" s="20"/>
      <c r="M3" s="20"/>
    </row>
    <row r="4" spans="1:13" ht="12.75">
      <c r="A4" s="1" t="s">
        <v>2</v>
      </c>
      <c r="B4" s="24">
        <v>2</v>
      </c>
      <c r="C4" s="51"/>
      <c r="D4" s="52"/>
      <c r="E4" s="20"/>
      <c r="M4" s="20"/>
    </row>
    <row r="5" spans="1:13" ht="12.75">
      <c r="A5" s="1" t="s">
        <v>0</v>
      </c>
      <c r="B5" s="24">
        <v>0.5</v>
      </c>
      <c r="C5" s="53"/>
      <c r="D5" s="52"/>
      <c r="E5" s="20"/>
      <c r="M5" s="20"/>
    </row>
    <row r="6" spans="1:13" ht="13.5" thickBot="1">
      <c r="A6" s="2" t="s">
        <v>3</v>
      </c>
      <c r="B6" s="25">
        <v>2</v>
      </c>
      <c r="C6" s="54"/>
      <c r="D6" s="55"/>
      <c r="E6" s="20"/>
      <c r="M6" s="20"/>
    </row>
    <row r="7" spans="1:13" ht="13.5" thickBot="1">
      <c r="A7" s="5" t="s">
        <v>8</v>
      </c>
      <c r="B7" s="9">
        <f>+B3+(B4-B3)*B5/(B5+B6)</f>
        <v>0.4</v>
      </c>
      <c r="E7" s="20"/>
      <c r="M7" s="20"/>
    </row>
    <row r="8" spans="1:13" ht="13.5" thickBot="1">
      <c r="A8" s="6" t="s">
        <v>9</v>
      </c>
      <c r="B8" s="9">
        <f>+((B4-B3)^2)*B5*B6/((B5+B6+1)*((B5+B6)^2))</f>
        <v>0.18285714285714286</v>
      </c>
      <c r="E8" s="20"/>
      <c r="M8" s="20"/>
    </row>
    <row r="9" spans="1:13" ht="13.5" thickBot="1">
      <c r="A9" s="7" t="s">
        <v>18</v>
      </c>
      <c r="B9" s="9">
        <f>+B8^(1/2)</f>
        <v>0.427617987059879</v>
      </c>
      <c r="E9" s="20"/>
      <c r="M9" s="20"/>
    </row>
    <row r="10" spans="1:13" ht="13.5" thickBot="1">
      <c r="A10" s="7" t="s">
        <v>21</v>
      </c>
      <c r="B10" s="9" t="str">
        <f>IF(AND(B5&gt;1,B6&gt;1),((B5-1)*B4+(B6-1)*B3)/(B5+B6-2),"Error")</f>
        <v>Error</v>
      </c>
      <c r="E10" s="20"/>
      <c r="M10" s="20"/>
    </row>
    <row r="11" spans="1:13" ht="13.5" thickBot="1">
      <c r="A11" s="8" t="s">
        <v>10</v>
      </c>
      <c r="B11" s="9">
        <f>BETAINV(1/2,B5,B6,B3,B4)</f>
        <v>0.24122953414916992</v>
      </c>
      <c r="E11" s="20"/>
      <c r="M11" s="20"/>
    </row>
    <row r="12" spans="1:13" ht="15" thickBot="1">
      <c r="A12" s="15" t="s">
        <v>15</v>
      </c>
      <c r="B12" s="16">
        <f>2*(B6-B5)*((1/B5+1/B6+1/(B5*B6))^(1/2))/(B5+B6+2)</f>
        <v>1.2472191289246473</v>
      </c>
      <c r="C12" s="17" t="str">
        <f>IF(B12="Error","-------",IF(B12&gt;0,"Right Skewed",IF(B12&lt;0,"Left Skewed","Symmetric")))</f>
        <v>Right Skewed</v>
      </c>
      <c r="E12" s="20"/>
      <c r="M12" s="20"/>
    </row>
    <row r="13" spans="1:13" ht="15" thickBot="1">
      <c r="A13" s="18" t="s">
        <v>16</v>
      </c>
      <c r="B13" s="19">
        <f>3*(B5+B6+1)*(2*(B5+B6)^2+B5*B6*(B5+B6-6))/(B5*B6*(B5+B6+2)*(B5+B6+3))-3</f>
        <v>0.8181818181818183</v>
      </c>
      <c r="C13" s="22" t="str">
        <f>IF(B13="Error","-------",IF(B13&gt;0,"Steep",IF(B13&lt;0,"Flat","Normal")))</f>
        <v>Steep</v>
      </c>
      <c r="E13" s="20"/>
      <c r="M13" s="20"/>
    </row>
    <row r="14" spans="1:13" ht="13.5" thickBot="1">
      <c r="A14" s="56" t="s">
        <v>24</v>
      </c>
      <c r="B14" s="57"/>
      <c r="C14" s="56" t="s">
        <v>23</v>
      </c>
      <c r="D14" s="57"/>
      <c r="E14" s="20"/>
      <c r="M14" s="20"/>
    </row>
    <row r="15" spans="1:13" ht="15" thickBot="1">
      <c r="A15" s="10" t="s">
        <v>11</v>
      </c>
      <c r="B15" s="11" t="s">
        <v>12</v>
      </c>
      <c r="C15" s="10" t="s">
        <v>13</v>
      </c>
      <c r="D15" s="12" t="s">
        <v>14</v>
      </c>
      <c r="E15" s="20"/>
      <c r="M15" s="20"/>
    </row>
    <row r="16" spans="1:13" ht="13.5" thickBot="1">
      <c r="A16" s="26">
        <v>0.1</v>
      </c>
      <c r="B16" s="13">
        <f>BETAINV(A16,$B$5,$B$6,$B$3,$B$4)</f>
        <v>0.008915364742279053</v>
      </c>
      <c r="C16" s="29">
        <v>1</v>
      </c>
      <c r="D16" s="14">
        <f>IF(AND(C16&gt;$B$3,C16&lt;$B$4),BETADIST(C16,$B$5,$B$6,$B$3,$B$4),Hoja2!A6)</f>
        <v>0.8838834765352354</v>
      </c>
      <c r="E16" s="20"/>
      <c r="M16" s="20"/>
    </row>
    <row r="17" spans="1:13" ht="13.5" thickBot="1">
      <c r="A17" s="27">
        <v>0.25</v>
      </c>
      <c r="B17" s="13">
        <f>BETAINV(A17,$B$5,$B$6,$B$3,$B$4)</f>
        <v>0.05661916732788086</v>
      </c>
      <c r="C17" s="24">
        <v>2</v>
      </c>
      <c r="D17" s="14">
        <f>IF(AND(C17&gt;$B$3,C17&lt;$B$4),BETADIST(C17,$B$5,$B$6,$B$3,$B$4),Hoja2!A7)</f>
        <v>1</v>
      </c>
      <c r="E17" s="20"/>
      <c r="M17" s="20"/>
    </row>
    <row r="18" spans="1:13" ht="13.5" thickBot="1">
      <c r="A18" s="27">
        <v>0.5</v>
      </c>
      <c r="B18" s="13">
        <f>BETAINV(A18,$B$5,$B$6,$B$3,$B$4)</f>
        <v>0.24122953414916992</v>
      </c>
      <c r="C18" s="24">
        <v>3</v>
      </c>
      <c r="D18" s="14">
        <f>IF(AND(C18&gt;$B$3,C18&lt;$B$4),BETADIST(C18,$B$5,$B$6,$B$3,$B$4),Hoja2!A8)</f>
        <v>1</v>
      </c>
      <c r="E18" s="20"/>
      <c r="M18" s="20"/>
    </row>
    <row r="19" spans="1:13" ht="13.5" thickBot="1">
      <c r="A19" s="27">
        <v>0.75</v>
      </c>
      <c r="B19" s="13">
        <f>BETAINV(A19,$B$5,$B$6,$B$3,$B$4)</f>
        <v>0.6224479675292969</v>
      </c>
      <c r="C19" s="24">
        <v>4</v>
      </c>
      <c r="D19" s="14">
        <f>IF(AND(C19&gt;$B$3,C19&lt;$B$4),BETADIST(C19,$B$5,$B$6,$B$3,$B$4),Hoja2!A9)</f>
        <v>1</v>
      </c>
      <c r="E19" s="20"/>
      <c r="M19" s="20"/>
    </row>
    <row r="20" spans="1:13" ht="13.5" thickBot="1">
      <c r="A20" s="28">
        <v>0.9</v>
      </c>
      <c r="B20" s="13">
        <f>BETAINV(A20,$B$5,$B$6,$B$3,$B$4)</f>
        <v>1.0637550354003906</v>
      </c>
      <c r="C20" s="25">
        <v>5</v>
      </c>
      <c r="D20" s="14">
        <f>IF(AND(C20&gt;$B$3,C20&lt;$B$4),BETADIST(C20,$B$5,$B$6,$B$3,$B$4),Hoja2!A10)</f>
        <v>1</v>
      </c>
      <c r="E20" s="20"/>
      <c r="M20" s="20"/>
    </row>
    <row r="21" spans="1:13" ht="13.5" thickBot="1">
      <c r="A21" s="48" t="s">
        <v>25</v>
      </c>
      <c r="B21" s="49"/>
      <c r="C21" s="49"/>
      <c r="D21" s="50"/>
      <c r="E21" s="20"/>
      <c r="M21" s="20"/>
    </row>
    <row r="22" spans="1:13" ht="4.5" customHeight="1" thickBot="1">
      <c r="A22" s="20"/>
      <c r="B22" s="20"/>
      <c r="C22" s="20"/>
      <c r="D22" s="20"/>
      <c r="E22" s="20"/>
      <c r="M22" s="20"/>
    </row>
    <row r="23" spans="1:13" ht="15" customHeight="1">
      <c r="A23" s="58" t="s">
        <v>26</v>
      </c>
      <c r="B23" s="30"/>
      <c r="C23" s="30"/>
      <c r="D23" s="31"/>
      <c r="E23" s="20"/>
      <c r="M23" s="20"/>
    </row>
    <row r="24" spans="1:13" ht="15.75" customHeight="1">
      <c r="A24" s="32"/>
      <c r="B24" s="33"/>
      <c r="C24" s="33"/>
      <c r="D24" s="34"/>
      <c r="E24" s="20"/>
      <c r="M24" s="20"/>
    </row>
    <row r="25" spans="1:13" ht="17.25" customHeight="1">
      <c r="A25" s="32"/>
      <c r="B25" s="33"/>
      <c r="C25" s="33"/>
      <c r="D25" s="34"/>
      <c r="E25" s="20"/>
      <c r="M25" s="20"/>
    </row>
    <row r="26" spans="1:13" ht="15" customHeight="1">
      <c r="A26" s="32"/>
      <c r="B26" s="33"/>
      <c r="C26" s="33"/>
      <c r="D26" s="34"/>
      <c r="E26" s="20"/>
      <c r="M26" s="20"/>
    </row>
    <row r="27" spans="1:13" ht="15.75" customHeight="1">
      <c r="A27" s="32"/>
      <c r="B27" s="33"/>
      <c r="C27" s="33"/>
      <c r="D27" s="34"/>
      <c r="E27" s="20"/>
      <c r="M27" s="20"/>
    </row>
    <row r="28" spans="1:13" ht="12.75">
      <c r="A28" s="32"/>
      <c r="B28" s="33"/>
      <c r="C28" s="33"/>
      <c r="D28" s="34"/>
      <c r="E28" s="20"/>
      <c r="F28" s="20"/>
      <c r="G28" s="20"/>
      <c r="H28" s="20"/>
      <c r="I28" s="20"/>
      <c r="J28" s="20"/>
      <c r="K28" s="20"/>
      <c r="L28" s="20"/>
      <c r="M28" s="20"/>
    </row>
    <row r="29" spans="1:5" ht="12.75">
      <c r="A29" s="32"/>
      <c r="B29" s="33"/>
      <c r="C29" s="33"/>
      <c r="D29" s="34"/>
      <c r="E29" s="20"/>
    </row>
    <row r="30" spans="1:5" ht="12.75">
      <c r="A30" s="32"/>
      <c r="B30" s="33"/>
      <c r="C30" s="33"/>
      <c r="D30" s="34"/>
      <c r="E30" s="20"/>
    </row>
    <row r="31" spans="1:5" ht="12.75">
      <c r="A31" s="32"/>
      <c r="B31" s="33"/>
      <c r="C31" s="33"/>
      <c r="D31" s="34"/>
      <c r="E31" s="20"/>
    </row>
    <row r="32" spans="1:5" ht="12.75">
      <c r="A32" s="32"/>
      <c r="B32" s="33"/>
      <c r="C32" s="33"/>
      <c r="D32" s="34"/>
      <c r="E32" s="20"/>
    </row>
    <row r="33" spans="1:5" ht="7.5" customHeight="1">
      <c r="A33" s="32"/>
      <c r="B33" s="33"/>
      <c r="C33" s="33"/>
      <c r="D33" s="34"/>
      <c r="E33" s="20"/>
    </row>
    <row r="34" spans="1:5" ht="9.75" customHeight="1">
      <c r="A34" s="32"/>
      <c r="B34" s="33"/>
      <c r="C34" s="33"/>
      <c r="D34" s="34"/>
      <c r="E34" s="20"/>
    </row>
    <row r="35" spans="1:5" ht="7.5" customHeight="1">
      <c r="A35" s="32"/>
      <c r="B35" s="33"/>
      <c r="C35" s="33"/>
      <c r="D35" s="34"/>
      <c r="E35" s="20"/>
    </row>
    <row r="36" spans="1:5" ht="12.75">
      <c r="A36" s="32"/>
      <c r="B36" s="33"/>
      <c r="C36" s="33"/>
      <c r="D36" s="34"/>
      <c r="E36" s="20"/>
    </row>
    <row r="37" spans="1:5" ht="8.25" customHeight="1">
      <c r="A37" s="32"/>
      <c r="B37" s="33"/>
      <c r="C37" s="33"/>
      <c r="D37" s="34"/>
      <c r="E37" s="20"/>
    </row>
    <row r="38" spans="1:5" ht="12.75">
      <c r="A38" s="32"/>
      <c r="B38" s="33"/>
      <c r="C38" s="33"/>
      <c r="D38" s="34"/>
      <c r="E38" s="20"/>
    </row>
    <row r="39" spans="1:5" ht="12.75">
      <c r="A39" s="35" t="s">
        <v>20</v>
      </c>
      <c r="B39" s="36"/>
      <c r="C39" s="36"/>
      <c r="D39" s="37"/>
      <c r="E39" s="20"/>
    </row>
    <row r="40" spans="1:5" ht="12.75">
      <c r="A40" s="38"/>
      <c r="B40" s="36"/>
      <c r="C40" s="36"/>
      <c r="D40" s="37"/>
      <c r="E40" s="20"/>
    </row>
    <row r="41" spans="1:5" ht="12.75">
      <c r="A41" s="38"/>
      <c r="B41" s="36"/>
      <c r="C41" s="36"/>
      <c r="D41" s="37"/>
      <c r="E41" s="20"/>
    </row>
    <row r="42" spans="1:5" ht="12.75">
      <c r="A42" s="38"/>
      <c r="B42" s="36"/>
      <c r="C42" s="36"/>
      <c r="D42" s="37"/>
      <c r="E42" s="20"/>
    </row>
    <row r="43" spans="1:5" ht="12.75">
      <c r="A43" s="38"/>
      <c r="B43" s="36"/>
      <c r="C43" s="36"/>
      <c r="D43" s="37"/>
      <c r="E43" s="20"/>
    </row>
    <row r="44" spans="1:5" ht="12.75">
      <c r="A44" s="38"/>
      <c r="B44" s="36"/>
      <c r="C44" s="36"/>
      <c r="D44" s="37"/>
      <c r="E44" s="20"/>
    </row>
    <row r="45" spans="1:5" ht="12.75">
      <c r="A45" s="38"/>
      <c r="B45" s="36"/>
      <c r="C45" s="36"/>
      <c r="D45" s="37"/>
      <c r="E45" s="20"/>
    </row>
    <row r="46" spans="1:5" ht="12.75">
      <c r="A46" s="38"/>
      <c r="B46" s="36"/>
      <c r="C46" s="36"/>
      <c r="D46" s="37"/>
      <c r="E46" s="20"/>
    </row>
    <row r="47" spans="1:5" ht="13.5" customHeight="1" thickBot="1">
      <c r="A47" s="39"/>
      <c r="B47" s="40"/>
      <c r="C47" s="40"/>
      <c r="D47" s="41"/>
      <c r="E47" s="20"/>
    </row>
    <row r="48" spans="1:5" ht="6" customHeight="1">
      <c r="A48" s="20"/>
      <c r="B48" s="20"/>
      <c r="C48" s="20"/>
      <c r="D48" s="20"/>
      <c r="E48" s="20"/>
    </row>
    <row r="49" ht="14.25" customHeight="1"/>
  </sheetData>
  <sheetProtection/>
  <mergeCells count="8">
    <mergeCell ref="A23:D38"/>
    <mergeCell ref="A39:D47"/>
    <mergeCell ref="A1:M1"/>
    <mergeCell ref="A2:M2"/>
    <mergeCell ref="A21:D21"/>
    <mergeCell ref="C3:D6"/>
    <mergeCell ref="A14:B14"/>
    <mergeCell ref="C14:D14"/>
  </mergeCells>
  <printOptions/>
  <pageMargins left="0.787401575" right="0.787401575" top="0.984251969" bottom="0.984251969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="75" zoomScaleNormal="75" zoomScalePageLayoutView="0" workbookViewId="0" topLeftCell="A1">
      <selection activeCell="E37" sqref="E37"/>
    </sheetView>
  </sheetViews>
  <sheetFormatPr defaultColWidth="11.421875" defaultRowHeight="12.75"/>
  <cols>
    <col min="1" max="1" width="11.421875" style="0" customWidth="1"/>
    <col min="2" max="2" width="13.00390625" style="0" bestFit="1" customWidth="1"/>
  </cols>
  <sheetData>
    <row r="1" spans="1:6" ht="12.75">
      <c r="A1" s="3" t="s">
        <v>4</v>
      </c>
      <c r="B1">
        <f>GAMMALN(Hoja1!B5)</f>
        <v>0.5723649429895769</v>
      </c>
      <c r="C1">
        <v>0</v>
      </c>
      <c r="D1">
        <f>+Hoja1!$B$3+C1*(Hoja1!$B$4-Hoja1!$B$3)/100</f>
        <v>0</v>
      </c>
      <c r="E1">
        <v>0</v>
      </c>
      <c r="F1">
        <f>BETADIST(D1,Hoja1!$B$5,Hoja1!$B$6,Hoja1!$B$3,Hoja1!$B$4)</f>
        <v>0</v>
      </c>
    </row>
    <row r="2" spans="1:6" ht="12.75">
      <c r="A2" s="3" t="s">
        <v>5</v>
      </c>
      <c r="B2">
        <f>GAMMALN(Hoja1!B6)</f>
        <v>-8.576783727676229E-11</v>
      </c>
      <c r="C2">
        <f>+C1+1</f>
        <v>1</v>
      </c>
      <c r="D2">
        <f>+Hoja1!$B$3+C2*(Hoja1!$B$4-Hoja1!$B$3)/100</f>
        <v>0.02</v>
      </c>
      <c r="E2">
        <f>+((D2-Hoja1!$B$3)^(Hoja1!$B$5-1))*((Hoja1!$B$4-D2)^(Hoja1!$B$6-1))/($B$4*(Hoja1!$B$4-Hoja1!$B$3)^(Hoja1!$B$5+Hoja1!$B$6-1))</f>
        <v>3.7124999996909773</v>
      </c>
      <c r="F2">
        <f>BETADIST(D2,Hoja1!$B$5,Hoja1!$B$6,Hoja1!$B$3,Hoja1!$B$4)</f>
        <v>0.1494999999875559</v>
      </c>
    </row>
    <row r="3" spans="1:6" ht="12.75">
      <c r="A3" s="3" t="s">
        <v>6</v>
      </c>
      <c r="B3">
        <f>GAMMALN(Hoja1!B5+Hoja1!B6)</f>
        <v>0.2846828703687896</v>
      </c>
      <c r="C3">
        <f aca="true" t="shared" si="0" ref="C3:C66">+C2+1</f>
        <v>2</v>
      </c>
      <c r="D3">
        <f>+Hoja1!$B$3+C3*(Hoja1!$B$4-Hoja1!$B$3)/100</f>
        <v>0.04</v>
      </c>
      <c r="E3">
        <f>+((D3-Hoja1!$B$3)^(Hoja1!$B$5-1))*((Hoja1!$B$4-D3)^(Hoja1!$B$6-1))/($B$4*(Hoja1!$B$4-Hoja1!$B$3)^(Hoja1!$B$5+Hoja1!$B$6-1))</f>
        <v>2.598617420644257</v>
      </c>
      <c r="F3">
        <f>BETADIST(D3,Hoja1!$B$5,Hoja1!$B$6,Hoja1!$B$3,Hoja1!$B$4)</f>
        <v>0.21071782077605133</v>
      </c>
    </row>
    <row r="4" spans="1:6" ht="12.75">
      <c r="A4" s="4" t="s">
        <v>7</v>
      </c>
      <c r="B4">
        <f>EXP(B1+B2-B3)</f>
        <v>1.333333333444318</v>
      </c>
      <c r="C4">
        <f t="shared" si="0"/>
        <v>3</v>
      </c>
      <c r="D4">
        <f>+Hoja1!$B$3+C4*(Hoja1!$B$4-Hoja1!$B$3)/100</f>
        <v>0.06</v>
      </c>
      <c r="E4">
        <f>+((D4-Hoja1!$B$3)^(Hoja1!$B$5-1))*((Hoja1!$B$4-D4)^(Hoja1!$B$6-1))/($B$4*(Hoja1!$B$4-Hoja1!$B$3)^(Hoja1!$B$5+Hoja1!$B$6-1))</f>
        <v>2.1001116040024534</v>
      </c>
      <c r="F4">
        <f>BETADIST(D4,Hoja1!$B$5,Hoja1!$B$6,Hoja1!$B$3,Hoja1!$B$4)</f>
        <v>0.2572095449025685</v>
      </c>
    </row>
    <row r="5" spans="3:6" ht="12.75">
      <c r="C5">
        <f t="shared" si="0"/>
        <v>4</v>
      </c>
      <c r="D5">
        <f>+Hoja1!$B$3+C5*(Hoja1!$B$4-Hoja1!$B$3)/100</f>
        <v>0.08</v>
      </c>
      <c r="E5">
        <f>+((D5-Hoja1!$B$3)^(Hoja1!$B$5-1))*((Hoja1!$B$4-D5)^(Hoja1!$B$6-1))/($B$4*(Hoja1!$B$4-Hoja1!$B$3)^(Hoja1!$B$5+Hoja1!$B$6-1))</f>
        <v>1.7999999998501708</v>
      </c>
      <c r="F5">
        <f>BETADIST(D5,Hoja1!$B$5,Hoja1!$B$6,Hoja1!$B$3,Hoja1!$B$4)</f>
        <v>0.29599999997536136</v>
      </c>
    </row>
    <row r="6" spans="1:6" ht="12.75">
      <c r="A6">
        <f>IF(Hoja1!C16&lt;=Hoja1!$B$3,0,1)</f>
        <v>1</v>
      </c>
      <c r="C6">
        <f t="shared" si="0"/>
        <v>5</v>
      </c>
      <c r="D6">
        <f>+Hoja1!$B$3+C6*(Hoja1!$B$4-Hoja1!$B$3)/100</f>
        <v>0.1</v>
      </c>
      <c r="E6">
        <f>+((D6-Hoja1!$B$3)^(Hoja1!$B$5-1))*((Hoja1!$B$4-D6)^(Hoja1!$B$6-1))/($B$4*(Hoja1!$B$4-Hoja1!$B$3)^(Hoja1!$B$5+Hoja1!$B$6-1))</f>
        <v>1.5931984338359846</v>
      </c>
      <c r="F6">
        <f>BETADIST(D6,Hoja1!$B$5,Hoja1!$B$6,Hoja1!$B$3,Hoja1!$B$4)</f>
        <v>0.32982002665376525</v>
      </c>
    </row>
    <row r="7" spans="1:6" ht="12.75">
      <c r="A7">
        <f>IF(Hoja1!C17&lt;=Hoja1!$B$3,0,1)</f>
        <v>1</v>
      </c>
      <c r="C7">
        <f t="shared" si="0"/>
        <v>6</v>
      </c>
      <c r="D7">
        <f>+Hoja1!$B$3+C7*(Hoja1!$B$4-Hoja1!$B$3)/100</f>
        <v>0.12</v>
      </c>
      <c r="E7">
        <f>+((D7-Hoja1!$B$3)^(Hoja1!$B$5-1))*((Hoja1!$B$4-D7)^(Hoja1!$B$6-1))/($B$4*(Hoja1!$B$4-Hoja1!$B$3)^(Hoja1!$B$5+Hoja1!$B$6-1))</f>
        <v>1.4390752237653306</v>
      </c>
      <c r="F7">
        <f>BETADIST(D7,Hoja1!$B$5,Hoja1!$B$6,Hoja1!$B$3,Hoja1!$B$4)</f>
        <v>0.36007499215915495</v>
      </c>
    </row>
    <row r="8" spans="1:6" ht="12.75">
      <c r="A8">
        <f>IF(Hoja1!C18&lt;=Hoja1!$B$3,0,1)</f>
        <v>1</v>
      </c>
      <c r="C8">
        <f t="shared" si="0"/>
        <v>7</v>
      </c>
      <c r="D8">
        <f>+Hoja1!$B$3+C8*(Hoja1!$B$4-Hoja1!$B$3)/100</f>
        <v>0.14</v>
      </c>
      <c r="E8">
        <f>+((D8-Hoja1!$B$3)^(Hoja1!$B$5-1))*((Hoja1!$B$4-D8)^(Hoja1!$B$6-1))/($B$4*(Hoja1!$B$4-Hoja1!$B$3)^(Hoja1!$B$5+Hoja1!$B$6-1))</f>
        <v>1.318151099509959</v>
      </c>
      <c r="F8">
        <f>BETADIST(D8,Hoja1!$B$5,Hoja1!$B$6,Hoja1!$B$3,Hoja1!$B$4)</f>
        <v>0.38760256703869905</v>
      </c>
    </row>
    <row r="9" spans="1:6" ht="12.75">
      <c r="A9">
        <f>IF(Hoja1!C19&lt;=Hoja1!$B$3,0,1)</f>
        <v>1</v>
      </c>
      <c r="C9">
        <f t="shared" si="0"/>
        <v>8</v>
      </c>
      <c r="D9">
        <f>+Hoja1!$B$3+C9*(Hoja1!$B$4-Hoja1!$B$3)/100</f>
        <v>0.16</v>
      </c>
      <c r="E9">
        <f>+((D9-Hoja1!$B$3)^(Hoja1!$B$5-1))*((Hoja1!$B$4-D9)^(Hoja1!$B$6-1))/($B$4*(Hoja1!$B$4-Hoja1!$B$3)^(Hoja1!$B$5+Hoja1!$B$6-1))</f>
        <v>1.2197591974452637</v>
      </c>
      <c r="F9">
        <f>BETADIST(D9,Hoja1!$B$5,Hoja1!$B$6,Hoja1!$B$3,Hoja1!$B$4)</f>
        <v>0.41295036017857045</v>
      </c>
    </row>
    <row r="10" spans="1:6" ht="12.75">
      <c r="A10">
        <f>IF(Hoja1!C20&lt;=Hoja1!$B$3,0,1)</f>
        <v>1</v>
      </c>
      <c r="C10">
        <f t="shared" si="0"/>
        <v>9</v>
      </c>
      <c r="D10">
        <f>+Hoja1!$B$3+C10*(Hoja1!$B$4-Hoja1!$B$3)/100</f>
        <v>0.18</v>
      </c>
      <c r="E10">
        <f>+((D10-Hoja1!$B$3)^(Hoja1!$B$5-1))*((Hoja1!$B$4-D10)^(Hoja1!$B$6-1))/($B$4*(Hoja1!$B$4-Hoja1!$B$3)^(Hoja1!$B$5+Hoja1!$B$6-1))</f>
        <v>1.1374999999053164</v>
      </c>
      <c r="F10">
        <f>BETADIST(D10,Hoja1!$B$5,Hoja1!$B$6,Hoja1!$B$3,Hoja1!$B$4)</f>
        <v>0.43649999996366634</v>
      </c>
    </row>
    <row r="11" spans="3:6" ht="12.75">
      <c r="C11">
        <f t="shared" si="0"/>
        <v>10</v>
      </c>
      <c r="D11">
        <f>+Hoja1!$B$3+C11*(Hoja1!$B$4-Hoja1!$B$3)/100</f>
        <v>0.2</v>
      </c>
      <c r="E11">
        <f>+((D11-Hoja1!$B$3)^(Hoja1!$B$5-1))*((Hoja1!$B$4-D11)^(Hoja1!$B$6-1))/($B$4*(Hoja1!$B$4-Hoja1!$B$3)^(Hoja1!$B$5+Hoja1!$B$6-1))</f>
        <v>1.0672687102179903</v>
      </c>
      <c r="F11">
        <f>BETADIST(D11,Hoja1!$B$5,Hoja1!$B$6,Hoja1!$B$3,Hoja1!$B$4)</f>
        <v>0.4585302606862476</v>
      </c>
    </row>
    <row r="12" spans="3:6" ht="12.75">
      <c r="C12">
        <f t="shared" si="0"/>
        <v>11</v>
      </c>
      <c r="D12">
        <f>+Hoja1!$B$3+C12*(Hoja1!$B$4-Hoja1!$B$3)/100</f>
        <v>0.22</v>
      </c>
      <c r="E12">
        <f>+((D12-Hoja1!$B$3)^(Hoja1!$B$5-1))*((Hoja1!$B$4-D12)^(Hoja1!$B$6-1))/($B$4*(Hoja1!$B$4-Hoja1!$B$3)^(Hoja1!$B$5+Hoja1!$B$6-1))</f>
        <v>1.0062941124445237</v>
      </c>
      <c r="F12">
        <f>BETADIST(D12,Hoja1!$B$5,Hoja1!$B$6,Hoja1!$B$3,Hoja1!$B$4)</f>
        <v>0.47925228216646315</v>
      </c>
    </row>
    <row r="13" spans="3:6" ht="12.75">
      <c r="C13">
        <f t="shared" si="0"/>
        <v>12</v>
      </c>
      <c r="D13">
        <f>+Hoja1!$B$3+C13*(Hoja1!$B$4-Hoja1!$B$3)/100</f>
        <v>0.24</v>
      </c>
      <c r="E13">
        <f>+((D13-Hoja1!$B$3)^(Hoja1!$B$5-1))*((Hoja1!$B$4-D13)^(Hoja1!$B$6-1))/($B$4*(Hoja1!$B$4-Hoja1!$B$3)^(Hoja1!$B$5+Hoja1!$B$6-1))</f>
        <v>0.9526279440835873</v>
      </c>
      <c r="F13">
        <f>BETADIST(D13,Hoja1!$B$5,Hoja1!$B$6,Hoja1!$B$3,Hoja1!$B$4)</f>
        <v>0.49883063253831456</v>
      </c>
    </row>
    <row r="14" spans="3:6" ht="12.75">
      <c r="C14">
        <f t="shared" si="0"/>
        <v>13</v>
      </c>
      <c r="D14">
        <f>+Hoja1!$B$3+C14*(Hoja1!$B$4-Hoja1!$B$3)/100</f>
        <v>0.26</v>
      </c>
      <c r="E14">
        <f>+((D14-Hoja1!$B$3)^(Hoja1!$B$5-1))*((Hoja1!$B$4-D14)^(Hoja1!$B$6-1))/($B$4*(Hoja1!$B$4-Hoja1!$B$3)^(Hoja1!$B$5+Hoja1!$B$6-1))</f>
        <v>0.9048546950170862</v>
      </c>
      <c r="F14">
        <f>BETADIST(D14,Hoja1!$B$5,Hoja1!$B$6,Hoja1!$B$3,Hoja1!$B$4)</f>
        <v>0.5173966079860152</v>
      </c>
    </row>
    <row r="15" spans="3:6" ht="12.75">
      <c r="C15">
        <f t="shared" si="0"/>
        <v>14</v>
      </c>
      <c r="D15">
        <f>+Hoja1!$B$3+C15*(Hoja1!$B$4-Hoja1!$B$3)/100</f>
        <v>0.28</v>
      </c>
      <c r="E15">
        <f>+((D15-Hoja1!$B$3)^(Hoja1!$B$5-1))*((Hoja1!$B$4-D15)^(Hoja1!$B$6-1))/($B$4*(Hoja1!$B$4-Hoja1!$B$3)^(Hoja1!$B$5+Hoja1!$B$6-1))</f>
        <v>0.8619175050958238</v>
      </c>
      <c r="F15">
        <f>BETADIST(D15,Hoja1!$B$5,Hoja1!$B$6,Hoja1!$B$3,Hoja1!$B$4)</f>
        <v>0.5350570062641363</v>
      </c>
    </row>
    <row r="16" spans="3:6" ht="12.75">
      <c r="C16">
        <f t="shared" si="0"/>
        <v>15</v>
      </c>
      <c r="D16">
        <f>+Hoja1!$B$3+C16*(Hoja1!$B$4-Hoja1!$B$3)/100</f>
        <v>0.3</v>
      </c>
      <c r="E16">
        <f>+((D16-Hoja1!$B$3)^(Hoja1!$B$5-1))*((Hoja1!$B$4-D16)^(Hoja1!$B$6-1))/($B$4*(Hoja1!$B$4-Hoja1!$B$3)^(Hoja1!$B$5+Hoja1!$B$6-1))</f>
        <v>0.8230089610005701</v>
      </c>
      <c r="F16">
        <f>BETADIST(D16,Hoja1!$B$5,Hoja1!$B$6,Hoja1!$B$3,Hoja1!$B$4)</f>
        <v>0.5519001267886176</v>
      </c>
    </row>
    <row r="17" spans="3:6" ht="12.75">
      <c r="C17">
        <f t="shared" si="0"/>
        <v>16</v>
      </c>
      <c r="D17">
        <f>+Hoja1!$B$3+C17*(Hoja1!$B$4-Hoja1!$B$3)/100</f>
        <v>0.32</v>
      </c>
      <c r="E17">
        <f>+((D17-Hoja1!$B$3)^(Hoja1!$B$5-1))*((Hoja1!$B$4-D17)^(Hoja1!$B$6-1))/($B$4*(Hoja1!$B$4-Hoja1!$B$3)^(Hoja1!$B$5+Hoja1!$B$6-1))</f>
        <v>0.7874999999344496</v>
      </c>
      <c r="F17">
        <f>BETADIST(D17,Hoja1!$B$5,Hoja1!$B$6,Hoja1!$B$3,Hoja1!$B$4)</f>
        <v>0.5679999999527204</v>
      </c>
    </row>
    <row r="18" spans="3:6" ht="12.75">
      <c r="C18">
        <f t="shared" si="0"/>
        <v>17</v>
      </c>
      <c r="D18">
        <f>+Hoja1!$B$3+C18*(Hoja1!$B$4-Hoja1!$B$3)/100</f>
        <v>0.34</v>
      </c>
      <c r="E18">
        <f>+((D18-Hoja1!$B$3)^(Hoja1!$B$5-1))*((Hoja1!$B$4-D18)^(Hoja1!$B$6-1))/($B$4*(Hoja1!$B$4-Hoja1!$B$3)^(Hoja1!$B$5+Hoja1!$B$6-1))</f>
        <v>0.7548921328627503</v>
      </c>
      <c r="F18">
        <f>BETADIST(D18,Hoja1!$B$5,Hoja1!$B$6,Hoja1!$B$3,Hoja1!$B$4)</f>
        <v>0.5834194459763362</v>
      </c>
    </row>
    <row r="19" spans="3:6" ht="12.75">
      <c r="C19">
        <f t="shared" si="0"/>
        <v>18</v>
      </c>
      <c r="D19">
        <f>+Hoja1!$B$3+C19*(Hoja1!$B$4-Hoja1!$B$3)/100</f>
        <v>0.36</v>
      </c>
      <c r="E19">
        <f>+((D19-Hoja1!$B$3)^(Hoja1!$B$5-1))*((Hoja1!$B$4-D19)^(Hoja1!$B$6-1))/($B$4*(Hoja1!$B$4-Hoja1!$B$3)^(Hoja1!$B$5+Hoja1!$B$6-1))</f>
        <v>0.7247844506558814</v>
      </c>
      <c r="F19">
        <f>BETADIST(D19,Hoja1!$B$5,Hoja1!$B$6,Hoja1!$B$3,Hoja1!$B$4)</f>
        <v>0.5982123368340249</v>
      </c>
    </row>
    <row r="20" spans="3:6" ht="12.75">
      <c r="C20">
        <f t="shared" si="0"/>
        <v>19</v>
      </c>
      <c r="D20">
        <f>+Hoja1!$B$3+C20*(Hoja1!$B$4-Hoja1!$B$3)/100</f>
        <v>0.38</v>
      </c>
      <c r="E20">
        <f>+((D20-Hoja1!$B$3)^(Hoja1!$B$5-1))*((Hoja1!$B$4-D20)^(Hoja1!$B$6-1))/($B$4*(Hoja1!$B$4-Hoja1!$B$3)^(Hoja1!$B$5+Hoja1!$B$6-1))</f>
        <v>0.6968502915738267</v>
      </c>
      <c r="F20">
        <f>BETADIST(D20,Hoja1!$B$5,Hoja1!$B$6,Hoja1!$B$3,Hoja1!$B$4)</f>
        <v>0.6124253015164874</v>
      </c>
    </row>
    <row r="21" spans="3:6" ht="12.75">
      <c r="C21">
        <f t="shared" si="0"/>
        <v>20</v>
      </c>
      <c r="D21">
        <f>+Hoja1!$B$3+C21*(Hoja1!$B$4-Hoja1!$B$3)/100</f>
        <v>0.4</v>
      </c>
      <c r="E21">
        <f>+((D21-Hoja1!$B$3)^(Hoja1!$B$5-1))*((Hoja1!$B$4-D21)^(Hoja1!$B$6-1))/($B$4*(Hoja1!$B$4-Hoja1!$B$3)^(Hoja1!$B$5+Hoja1!$B$6-1))</f>
        <v>0.6708203931940988</v>
      </c>
      <c r="F21">
        <f>BETADIST(D21,Hoja1!$B$5,Hoja1!$B$6,Hoja1!$B$3,Hoja1!$B$4)</f>
        <v>0.6260990336478253</v>
      </c>
    </row>
    <row r="22" spans="3:6" ht="12.75">
      <c r="C22">
        <f t="shared" si="0"/>
        <v>21</v>
      </c>
      <c r="D22">
        <f>+Hoja1!$B$3+C22*(Hoja1!$B$4-Hoja1!$B$3)/100</f>
        <v>0.42</v>
      </c>
      <c r="E22">
        <f>+((D22-Hoja1!$B$3)^(Hoja1!$B$5-1))*((Hoja1!$B$4-D22)^(Hoja1!$B$6-1))/($B$4*(Hoja1!$B$4-Hoja1!$B$3)^(Hoja1!$B$5+Hoja1!$B$6-1))</f>
        <v>0.6464704997703163</v>
      </c>
      <c r="F22">
        <f>BETADIST(D22,Hoja1!$B$5,Hoja1!$B$6,Hoja1!$B$3,Hoja1!$B$4)</f>
        <v>0.6392693093931279</v>
      </c>
    </row>
    <row r="23" spans="3:6" ht="12.75">
      <c r="C23">
        <f t="shared" si="0"/>
        <v>22</v>
      </c>
      <c r="D23">
        <f>+Hoja1!$B$3+C23*(Hoja1!$B$4-Hoja1!$B$3)/100</f>
        <v>0.44</v>
      </c>
      <c r="E23">
        <f>+((D23-Hoja1!$B$3)^(Hoja1!$B$5-1))*((Hoja1!$B$4-D23)^(Hoja1!$B$6-1))/($B$4*(Hoja1!$B$4-Hoja1!$B$3)^(Hoja1!$B$5+Hoja1!$B$6-1))</f>
        <v>0.623612095288252</v>
      </c>
      <c r="F23">
        <f>BETADIST(D23,Hoja1!$B$5,Hoja1!$B$6,Hoja1!$B$3,Hoja1!$B$4)</f>
        <v>0.651967790561188</v>
      </c>
    </row>
    <row r="24" spans="3:6" ht="12.75">
      <c r="C24">
        <f t="shared" si="0"/>
        <v>23</v>
      </c>
      <c r="D24">
        <f>+Hoja1!$B$3+C24*(Hoja1!$B$4-Hoja1!$B$3)/100</f>
        <v>0.46</v>
      </c>
      <c r="E24">
        <f>+((D24-Hoja1!$B$3)^(Hoja1!$B$5-1))*((Hoja1!$B$4-D24)^(Hoja1!$B$6-1))/($B$4*(Hoja1!$B$4-Hoja1!$B$3)^(Hoja1!$B$5+Hoja1!$B$6-1))</f>
        <v>0.6020853705396867</v>
      </c>
      <c r="F24">
        <f>BETADIST(D24,Hoja1!$B$5,Hoja1!$B$6,Hoja1!$B$3,Hoja1!$B$4)</f>
        <v>0.6642226659235225</v>
      </c>
    </row>
    <row r="25" spans="3:6" ht="12.75">
      <c r="C25">
        <f t="shared" si="0"/>
        <v>24</v>
      </c>
      <c r="D25">
        <f>+Hoja1!$B$3+C25*(Hoja1!$B$4-Hoja1!$B$3)/100</f>
        <v>0.48</v>
      </c>
      <c r="E25">
        <f>+((D25-Hoja1!$B$3)^(Hoja1!$B$5-1))*((Hoja1!$B$4-D25)^(Hoja1!$B$6-1))/($B$4*(Hoja1!$B$4-Hoja1!$B$3)^(Hoja1!$B$5+Hoja1!$B$6-1))</f>
        <v>0.5817538138625805</v>
      </c>
      <c r="F25">
        <f>BETADIST(D25,Hoja1!$B$5,Hoja1!$B$6,Hoja1!$B$3,Hoja1!$B$4)</f>
        <v>0.6760591689518828</v>
      </c>
    </row>
    <row r="26" spans="3:6" ht="12.75">
      <c r="C26">
        <f t="shared" si="0"/>
        <v>25</v>
      </c>
      <c r="D26">
        <f>+Hoja1!$B$3+C26*(Hoja1!$B$4-Hoja1!$B$3)/100</f>
        <v>0.5</v>
      </c>
      <c r="E26">
        <f>+((D26-Hoja1!$B$3)^(Hoja1!$B$5-1))*((Hoja1!$B$4-D26)^(Hoja1!$B$6-1))/($B$4*(Hoja1!$B$4-Hoja1!$B$3)^(Hoja1!$B$5+Hoja1!$B$6-1))</f>
        <v>0.5624999999531783</v>
      </c>
      <c r="F26">
        <f>BETADIST(D26,Hoja1!$B$5,Hoja1!$B$6,Hoja1!$B$3,Hoja1!$B$4)</f>
        <v>0.6874999999427737</v>
      </c>
    </row>
    <row r="27" spans="3:6" ht="12.75">
      <c r="C27">
        <f t="shared" si="0"/>
        <v>26</v>
      </c>
      <c r="D27">
        <f>+Hoja1!$B$3+C27*(Hoja1!$B$4-Hoja1!$B$3)/100</f>
        <v>0.52</v>
      </c>
      <c r="E27">
        <f>+((D27-Hoja1!$B$3)^(Hoja1!$B$5-1))*((Hoja1!$B$4-D27)^(Hoja1!$B$6-1))/($B$4*(Hoja1!$B$4-Hoja1!$B$3)^(Hoja1!$B$5+Hoja1!$B$6-1))</f>
        <v>0.5442222749631604</v>
      </c>
      <c r="F27">
        <f>BETADIST(D27,Hoja1!$B$5,Hoja1!$B$6,Hoja1!$B$3,Hoja1!$B$4)</f>
        <v>0.6985656733040638</v>
      </c>
    </row>
    <row r="28" spans="3:6" ht="12.75">
      <c r="C28">
        <f t="shared" si="0"/>
        <v>27</v>
      </c>
      <c r="D28">
        <f>+Hoja1!$B$3+C28*(Hoja1!$B$4-Hoja1!$B$3)/100</f>
        <v>0.54</v>
      </c>
      <c r="E28">
        <f>+((D28-Hoja1!$B$3)^(Hoja1!$B$5-1))*((Hoja1!$B$4-D28)^(Hoja1!$B$6-1))/($B$4*(Hoja1!$B$4-Hoja1!$B$3)^(Hoja1!$B$5+Hoja1!$B$6-1))</f>
        <v>0.5268321205916808</v>
      </c>
      <c r="F28">
        <f>BETADIST(D28,Hoja1!$B$5,Hoja1!$B$6,Hoja1!$B$3,Hoja1!$B$4)</f>
        <v>0.7092748056404159</v>
      </c>
    </row>
    <row r="29" spans="3:6" ht="12.75">
      <c r="C29">
        <f t="shared" si="0"/>
        <v>28</v>
      </c>
      <c r="D29">
        <f>+Hoja1!$B$3+C29*(Hoja1!$B$4-Hoja1!$B$3)/100</f>
        <v>0.56</v>
      </c>
      <c r="E29">
        <f>+((D29-Hoja1!$B$3)^(Hoja1!$B$5-1))*((Hoja1!$B$4-D29)^(Hoja1!$B$6-1))/($B$4*(Hoja1!$B$4-Hoja1!$B$3)^(Hoja1!$B$5+Hoja1!$B$6-1))</f>
        <v>0.5102520385199841</v>
      </c>
      <c r="F29">
        <f>BETADIST(D29,Hoja1!$B$5,Hoja1!$B$6,Hoja1!$B$3,Hoja1!$B$4)</f>
        <v>0.7196443565496666</v>
      </c>
    </row>
    <row r="30" spans="3:6" ht="12.75">
      <c r="C30">
        <f t="shared" si="0"/>
        <v>29</v>
      </c>
      <c r="D30">
        <f>+Hoja1!$B$3+C30*(Hoja1!$B$4-Hoja1!$B$3)/100</f>
        <v>0.58</v>
      </c>
      <c r="E30">
        <f>+((D30-Hoja1!$B$3)^(Hoja1!$B$5-1))*((Hoja1!$B$4-D30)^(Hoja1!$B$6-1))/($B$4*(Hoja1!$B$4-Hoja1!$B$3)^(Hoja1!$B$5+Hoja1!$B$6-1))</f>
        <v>0.49441383785524634</v>
      </c>
      <c r="F30">
        <f>BETADIST(D30,Hoja1!$B$5,Hoja1!$B$6,Hoja1!$B$3,Hoja1!$B$4)</f>
        <v>0.7296898313059866</v>
      </c>
    </row>
    <row r="31" spans="3:6" ht="12.75">
      <c r="C31">
        <f t="shared" si="0"/>
        <v>30</v>
      </c>
      <c r="D31">
        <f>+Hoja1!$B$3+C31*(Hoja1!$B$4-Hoja1!$B$3)/100</f>
        <v>0.6</v>
      </c>
      <c r="E31">
        <f>+((D31-Hoja1!$B$3)^(Hoja1!$B$5-1))*((Hoja1!$B$4-D31)^(Hoja1!$B$6-1))/($B$4*(Hoja1!$B$4-Hoja1!$B$3)^(Hoja1!$B$5+Hoja1!$B$6-1))</f>
        <v>0.4792572377771277</v>
      </c>
      <c r="F31">
        <f>BETADIST(D31,Hoja1!$B$5,Hoja1!$B$6,Hoja1!$B$3,Hoja1!$B$4)</f>
        <v>0.7394254525704256</v>
      </c>
    </row>
    <row r="32" spans="3:6" ht="12.75">
      <c r="C32">
        <f t="shared" si="0"/>
        <v>31</v>
      </c>
      <c r="D32">
        <f>+Hoja1!$B$3+C32*(Hoja1!$B$4-Hoja1!$B$3)/100</f>
        <v>0.62</v>
      </c>
      <c r="E32">
        <f>+((D32-Hoja1!$B$3)^(Hoja1!$B$5-1))*((Hoja1!$B$4-D32)^(Hoja1!$B$6-1))/($B$4*(Hoja1!$B$4-Hoja1!$B$3)^(Hoja1!$B$5+Hoja1!$B$6-1))</f>
        <v>0.4647287189555967</v>
      </c>
      <c r="F32">
        <f>BETADIST(D32,Hoja1!$B$5,Hoja1!$B$6,Hoja1!$B$3,Hoja1!$B$4)</f>
        <v>0.7488643067383036</v>
      </c>
    </row>
    <row r="33" spans="3:6" ht="12.75">
      <c r="C33">
        <f t="shared" si="0"/>
        <v>32</v>
      </c>
      <c r="D33">
        <f>+Hoja1!$B$3+C33*(Hoja1!$B$4-Hoja1!$B$3)/100</f>
        <v>0.64</v>
      </c>
      <c r="E33">
        <f>+((D33-Hoja1!$B$3)^(Hoja1!$B$5-1))*((Hoja1!$B$4-D33)^(Hoja1!$B$6-1))/($B$4*(Hoja1!$B$4-Hoja1!$B$3)^(Hoja1!$B$5+Hoja1!$B$6-1))</f>
        <v>0.45078057296890167</v>
      </c>
      <c r="F33">
        <f>BETADIST(D33,Hoja1!$B$5,Hoja1!$B$6,Hoja1!$B$3,Hoja1!$B$4)</f>
        <v>0.7580184693688823</v>
      </c>
    </row>
    <row r="34" spans="3:6" ht="12.75">
      <c r="C34">
        <f t="shared" si="0"/>
        <v>33</v>
      </c>
      <c r="D34">
        <f>+Hoja1!$B$3+C34*(Hoja1!$B$4-Hoja1!$B$3)/100</f>
        <v>0.66</v>
      </c>
      <c r="E34">
        <f>+((D34-Hoja1!$B$3)^(Hoja1!$B$5-1))*((Hoja1!$B$4-D34)^(Hoja1!$B$6-1))/($B$4*(Hoja1!$B$4-Hoja1!$B$3)^(Hoja1!$B$5+Hoja1!$B$6-1))</f>
        <v>0.43737011055228475</v>
      </c>
      <c r="F34">
        <f>BETADIST(D34,Hoja1!$B$5,Hoja1!$B$6,Hoja1!$B$3,Hoja1!$B$4)</f>
        <v>0.7668991132489914</v>
      </c>
    </row>
    <row r="35" spans="3:6" ht="12.75">
      <c r="C35">
        <f t="shared" si="0"/>
        <v>34</v>
      </c>
      <c r="D35">
        <f>+Hoja1!$B$3+C35*(Hoja1!$B$4-Hoja1!$B$3)/100</f>
        <v>0.68</v>
      </c>
      <c r="E35">
        <f>+((D35-Hoja1!$B$3)^(Hoja1!$B$5-1))*((Hoja1!$B$4-D35)^(Hoja1!$B$6-1))/($B$4*(Hoja1!$B$4-Hoja1!$B$3)^(Hoja1!$B$5+Hoja1!$B$6-1))</f>
        <v>0.4244589981923779</v>
      </c>
      <c r="F35">
        <f>BETADIST(D35,Hoja1!$B$5,Hoja1!$B$6,Hoja1!$B$3,Hoja1!$B$4)</f>
        <v>0.7755166031843788</v>
      </c>
    </row>
    <row r="36" spans="3:6" ht="12.75">
      <c r="C36">
        <f t="shared" si="0"/>
        <v>35</v>
      </c>
      <c r="D36">
        <f>+Hoja1!$B$3+C36*(Hoja1!$B$4-Hoja1!$B$3)/100</f>
        <v>0.7</v>
      </c>
      <c r="E36">
        <f>+((D36-Hoja1!$B$3)^(Hoja1!$B$5-1))*((Hoja1!$B$4-D36)^(Hoja1!$B$6-1))/($B$4*(Hoja1!$B$4-Hoja1!$B$3)^(Hoja1!$B$5+Hoja1!$B$6-1))</f>
        <v>0.41201269914585653</v>
      </c>
      <c r="F36">
        <f>BETADIST(D36,Hoja1!$B$5,Hoja1!$B$6,Hoja1!$B$3,Hoja1!$B$4)</f>
        <v>0.7838805720390488</v>
      </c>
    </row>
    <row r="37" spans="3:6" ht="12.75">
      <c r="C37">
        <f t="shared" si="0"/>
        <v>36</v>
      </c>
      <c r="D37">
        <f>+Hoja1!$B$3+C37*(Hoja1!$B$4-Hoja1!$B$3)/100</f>
        <v>0.72</v>
      </c>
      <c r="E37">
        <f>+((D37-Hoja1!$B$3)^(Hoja1!$B$5-1))*((Hoja1!$B$4-D37)^(Hoja1!$B$6-1))/($B$4*(Hoja1!$B$4-Hoja1!$B$3)^(Hoja1!$B$5+Hoja1!$B$6-1))</f>
        <v>0.3999999999667046</v>
      </c>
      <c r="F37">
        <f>BETADIST(D37,Hoja1!$B$5,Hoja1!$B$6,Hoja1!$B$3,Hoja1!$B$4)</f>
        <v>0.7920000005192602</v>
      </c>
    </row>
    <row r="38" spans="3:6" ht="12.75">
      <c r="C38">
        <f t="shared" si="0"/>
        <v>37</v>
      </c>
      <c r="D38">
        <f>+Hoja1!$B$3+C38*(Hoja1!$B$4-Hoja1!$B$3)/100</f>
        <v>0.74</v>
      </c>
      <c r="E38">
        <f>+((D38-Hoja1!$B$3)^(Hoja1!$B$5-1))*((Hoja1!$B$4-D38)^(Hoja1!$B$6-1))/($B$4*(Hoja1!$B$4-Hoja1!$B$3)^(Hoja1!$B$5+Hoja1!$B$6-1))</f>
        <v>0.38839260747657744</v>
      </c>
      <c r="F38">
        <f>BETADIST(D38,Hoja1!$B$5,Hoja1!$B$6,Hoja1!$B$3,Hoja1!$B$4)</f>
        <v>0.7998832730819855</v>
      </c>
    </row>
    <row r="39" spans="3:6" ht="12.75">
      <c r="C39">
        <f t="shared" si="0"/>
        <v>38</v>
      </c>
      <c r="D39">
        <f>+Hoja1!$B$3+C39*(Hoja1!$B$4-Hoja1!$B$3)/100</f>
        <v>0.76</v>
      </c>
      <c r="E39">
        <f>+((D39-Hoja1!$B$3)^(Hoja1!$B$5-1))*((Hoja1!$B$4-D39)^(Hoja1!$B$6-1))/($B$4*(Hoja1!$B$4-Hoja1!$B$3)^(Hoja1!$B$5+Hoja1!$B$6-1))</f>
        <v>0.3771648040976283</v>
      </c>
      <c r="F39">
        <f>BETADIST(D39,Hoja1!$B$5,Hoja1!$B$6,Hoja1!$B$3,Hoja1!$B$4)</f>
        <v>0.8075382346231585</v>
      </c>
    </row>
    <row r="40" spans="3:6" ht="12.75">
      <c r="C40">
        <f t="shared" si="0"/>
        <v>39</v>
      </c>
      <c r="D40">
        <f>+Hoja1!$B$3+C40*(Hoja1!$B$4-Hoja1!$B$3)/100</f>
        <v>0.78</v>
      </c>
      <c r="E40">
        <f>+((D40-Hoja1!$B$3)^(Hoja1!$B$5-1))*((Hoja1!$B$4-D40)^(Hoja1!$B$6-1))/($B$4*(Hoja1!$B$4-Hoja1!$B$3)^(Hoja1!$B$5+Hoja1!$B$6-1))</f>
        <v>0.36629315179864713</v>
      </c>
      <c r="F40">
        <f>BETADIST(D40,Hoja1!$B$5,Hoja1!$B$6,Hoja1!$B$3,Hoja1!$B$4)</f>
        <v>0.8149722415245093</v>
      </c>
    </row>
    <row r="41" spans="3:6" ht="12.75">
      <c r="C41">
        <f t="shared" si="0"/>
        <v>40</v>
      </c>
      <c r="D41">
        <f>+Hoja1!$B$3+C41*(Hoja1!$B$4-Hoja1!$B$3)/100</f>
        <v>0.8</v>
      </c>
      <c r="E41">
        <f>+((D41-Hoja1!$B$3)^(Hoja1!$B$5-1))*((Hoja1!$B$4-D41)^(Hoja1!$B$6-1))/($B$4*(Hoja1!$B$4-Hoja1!$B$3)^(Hoja1!$B$5+Hoja1!$B$6-1))</f>
        <v>0.35575623673933005</v>
      </c>
      <c r="F41">
        <f>BETADIST(D41,Hoja1!$B$5,Hoja1!$B$6,Hoja1!$B$3,Hoja1!$B$4)</f>
        <v>0.8221921935415994</v>
      </c>
    </row>
    <row r="42" spans="3:6" ht="12.75">
      <c r="C42">
        <f t="shared" si="0"/>
        <v>41</v>
      </c>
      <c r="D42">
        <f>+Hoja1!$B$3+C42*(Hoja1!$B$4-Hoja1!$B$3)/100</f>
        <v>0.82</v>
      </c>
      <c r="E42">
        <f>+((D42-Hoja1!$B$3)^(Hoja1!$B$5-1))*((Hoja1!$B$4-D42)^(Hoja1!$B$6-1))/($B$4*(Hoja1!$B$4-Hoja1!$B$3)^(Hoja1!$B$5+Hoja1!$B$6-1))</f>
        <v>0.3455344481497792</v>
      </c>
      <c r="F42">
        <f>BETADIST(D42,Hoja1!$B$5,Hoja1!$B$6,Hoja1!$B$3,Hoja1!$B$4)</f>
        <v>0.8292045900642417</v>
      </c>
    </row>
    <row r="43" spans="3:6" ht="12.75">
      <c r="C43">
        <f t="shared" si="0"/>
        <v>42</v>
      </c>
      <c r="D43">
        <f>+Hoja1!$B$3+C43*(Hoja1!$B$4-Hoja1!$B$3)/100</f>
        <v>0.84</v>
      </c>
      <c r="E43">
        <f>+((D43-Hoja1!$B$3)^(Hoja1!$B$5-1))*((Hoja1!$B$4-D43)^(Hoja1!$B$6-1))/($B$4*(Hoja1!$B$4-Hoja1!$B$3)^(Hoja1!$B$5+Hoja1!$B$6-1))</f>
        <v>0.33560978613961434</v>
      </c>
      <c r="F43">
        <f>BETADIST(D43,Hoja1!$B$5,Hoja1!$B$6,Hoja1!$B$3,Hoja1!$B$4)</f>
        <v>0.8360155510075752</v>
      </c>
    </row>
    <row r="44" spans="3:6" ht="12.75">
      <c r="C44">
        <f t="shared" si="0"/>
        <v>43</v>
      </c>
      <c r="D44">
        <f>+Hoja1!$B$3+C44*(Hoja1!$B$4-Hoja1!$B$3)/100</f>
        <v>0.86</v>
      </c>
      <c r="E44">
        <f>+((D44-Hoja1!$B$3)^(Hoja1!$B$5-1))*((Hoja1!$B$4-D44)^(Hoja1!$B$6-1))/($B$4*(Hoja1!$B$4-Hoja1!$B$3)^(Hoja1!$B$5+Hoja1!$B$6-1))</f>
        <v>0.32596569405880965</v>
      </c>
      <c r="F44">
        <f>BETADIST(D44,Hoja1!$B$5,Hoja1!$B$6,Hoja1!$B$3,Hoja1!$B$4)</f>
        <v>0.8426308510056086</v>
      </c>
    </row>
    <row r="45" spans="3:6" ht="12.75">
      <c r="C45">
        <f t="shared" si="0"/>
        <v>44</v>
      </c>
      <c r="D45">
        <f>+Hoja1!$B$3+C45*(Hoja1!$B$4-Hoja1!$B$3)/100</f>
        <v>0.88</v>
      </c>
      <c r="E45">
        <f>+((D45-Hoja1!$B$3)^(Hoja1!$B$5-1))*((Hoja1!$B$4-D45)^(Hoja1!$B$6-1))/($B$4*(Hoja1!$B$4-Hoja1!$B$3)^(Hoja1!$B$5+Hoja1!$B$6-1))</f>
        <v>0.3165869117802997</v>
      </c>
      <c r="F45">
        <f>BETADIST(D45,Hoja1!$B$5,Hoja1!$B$6,Hoja1!$B$3,Hoja1!$B$4)</f>
        <v>0.8490559467696239</v>
      </c>
    </row>
    <row r="46" spans="3:6" ht="12.75">
      <c r="C46">
        <f t="shared" si="0"/>
        <v>45</v>
      </c>
      <c r="D46">
        <f>+Hoja1!$B$3+C46*(Hoja1!$B$4-Hoja1!$B$3)/100</f>
        <v>0.9</v>
      </c>
      <c r="E46">
        <f>+((D46-Hoja1!$B$3)^(Hoja1!$B$5-1))*((Hoja1!$B$4-D46)^(Hoja1!$B$6-1))/($B$4*(Hoja1!$B$4-Hoja1!$B$3)^(Hoja1!$B$5+Hoja1!$B$6-1))</f>
        <v>0.3074593468806287</v>
      </c>
      <c r="F46">
        <f>BETADIST(D46,Hoja1!$B$5,Hoja1!$B$6,Hoja1!$B$3,Hoja1!$B$4)</f>
        <v>0.8552960016979447</v>
      </c>
    </row>
    <row r="47" spans="3:6" ht="12.75">
      <c r="C47">
        <f t="shared" si="0"/>
        <v>46</v>
      </c>
      <c r="D47">
        <f>+Hoja1!$B$3+C47*(Hoja1!$B$4-Hoja1!$B$3)/100</f>
        <v>0.92</v>
      </c>
      <c r="E47">
        <f>+((D47-Hoja1!$B$3)^(Hoja1!$B$5-1))*((Hoja1!$B$4-D47)^(Hoja1!$B$6-1))/($B$4*(Hoja1!$B$4-Hoja1!$B$3)^(Hoja1!$B$5+Hoja1!$B$6-1))</f>
        <v>0.2985699611888142</v>
      </c>
      <c r="F47">
        <f>BETADIST(D47,Hoja1!$B$5,Hoja1!$B$6,Hoja1!$B$3,Hoja1!$B$4)</f>
        <v>0.8613559080683397</v>
      </c>
    </row>
    <row r="48" spans="3:6" ht="12.75">
      <c r="C48">
        <f t="shared" si="0"/>
        <v>47</v>
      </c>
      <c r="D48">
        <f>+Hoja1!$B$3+C48*(Hoja1!$B$4-Hoja1!$B$3)/100</f>
        <v>0.94</v>
      </c>
      <c r="E48">
        <f>+((D48-Hoja1!$B$3)^(Hoja1!$B$5-1))*((Hoja1!$B$4-D48)^(Hoja1!$B$6-1))/($B$4*(Hoja1!$B$4-Hoja1!$B$3)^(Hoja1!$B$5+Hoja1!$B$6-1))</f>
        <v>0.28990667057793407</v>
      </c>
      <c r="F48">
        <f>BETADIST(D48,Hoja1!$B$5,Hoja1!$B$6,Hoja1!$B$3,Hoja1!$B$4)</f>
        <v>0.8672403070981101</v>
      </c>
    </row>
    <row r="49" spans="3:6" ht="12.75">
      <c r="C49">
        <f t="shared" si="0"/>
        <v>48</v>
      </c>
      <c r="D49">
        <f>+Hoja1!$B$3+C49*(Hoja1!$B$4-Hoja1!$B$3)/100</f>
        <v>0.96</v>
      </c>
      <c r="E49">
        <f>+((D49-Hoja1!$B$3)^(Hoja1!$B$5-1))*((Hoja1!$B$4-D49)^(Hoja1!$B$6-1))/($B$4*(Hoja1!$B$4-Hoja1!$B$3)^(Hoja1!$B$5+Hoja1!$B$6-1))</f>
        <v>0.28145825620651443</v>
      </c>
      <c r="F49">
        <f>BETADIST(D49,Hoja1!$B$5,Hoja1!$B$6,Hoja1!$B$3,Hoja1!$B$4)</f>
        <v>0.8729536071179705</v>
      </c>
    </row>
    <row r="50" spans="3:6" ht="12.75">
      <c r="C50">
        <f t="shared" si="0"/>
        <v>49</v>
      </c>
      <c r="D50">
        <f>+Hoja1!$B$3+C50*(Hoja1!$B$4-Hoja1!$B$3)/100</f>
        <v>0.98</v>
      </c>
      <c r="E50">
        <f>+((D50-Hoja1!$B$3)^(Hoja1!$B$5-1))*((Hoja1!$B$4-D50)^(Hoja1!$B$6-1))/($B$4*(Hoja1!$B$4-Hoja1!$B$3)^(Hoja1!$B$5+Hoja1!$B$6-1))</f>
        <v>0.2732142856915437</v>
      </c>
      <c r="F50">
        <f>BETADIST(D50,Hoja1!$B$5,Hoja1!$B$6,Hoja1!$B$3,Hoja1!$B$4)</f>
        <v>0.8785000000729061</v>
      </c>
    </row>
    <row r="51" spans="3:6" ht="12.75">
      <c r="C51">
        <f t="shared" si="0"/>
        <v>50</v>
      </c>
      <c r="D51">
        <f>+Hoja1!$B$3+C51*(Hoja1!$B$4-Hoja1!$B$3)/100</f>
        <v>1</v>
      </c>
      <c r="E51">
        <f>+((D51-Hoja1!$B$3)^(Hoja1!$B$5-1))*((Hoja1!$B$4-D51)^(Hoja1!$B$6-1))/($B$4*(Hoja1!$B$4-Hoja1!$B$3)^(Hoja1!$B$5+Hoja1!$B$6-1))</f>
        <v>0.2651650429228834</v>
      </c>
      <c r="F51">
        <f>BETADIST(D51,Hoja1!$B$5,Hoja1!$B$6,Hoja1!$B$3,Hoja1!$B$4)</f>
        <v>0.8838834765352354</v>
      </c>
    </row>
    <row r="52" spans="3:6" ht="12.75">
      <c r="C52">
        <f t="shared" si="0"/>
        <v>51</v>
      </c>
      <c r="D52">
        <f>+Hoja1!$B$3+C52*(Hoja1!$B$4-Hoja1!$B$3)/100</f>
        <v>1.02</v>
      </c>
      <c r="E52">
        <f>+((D52-Hoja1!$B$3)^(Hoja1!$B$5-1))*((Hoja1!$B$4-D52)^(Hoja1!$B$6-1))/($B$4*(Hoja1!$B$4-Hoja1!$B$3)^(Hoja1!$B$5+Hoja1!$B$6-1))</f>
        <v>0.2573014654187294</v>
      </c>
      <c r="F52">
        <f>BETADIST(D52,Hoja1!$B$5,Hoja1!$B$6,Hoja1!$B$3,Hoja1!$B$4)</f>
        <v>0.8891078393913127</v>
      </c>
    </row>
    <row r="53" spans="3:6" ht="12.75">
      <c r="C53">
        <f t="shared" si="0"/>
        <v>52</v>
      </c>
      <c r="D53">
        <f>+Hoja1!$B$3+C53*(Hoja1!$B$4-Hoja1!$B$3)/100</f>
        <v>1.04</v>
      </c>
      <c r="E53">
        <f>+((D53-Hoja1!$B$3)^(Hoja1!$B$5-1))*((Hoja1!$B$4-D53)^(Hoja1!$B$6-1))/($B$4*(Hoja1!$B$4-Hoja1!$B$3)^(Hoja1!$B$5+Hoja1!$B$6-1))</f>
        <v>0.24961508828057552</v>
      </c>
      <c r="F53">
        <f>BETADIST(D53,Hoja1!$B$5,Hoja1!$B$6,Hoja1!$B$3,Hoja1!$B$4)</f>
        <v>0.8941767170631</v>
      </c>
    </row>
    <row r="54" spans="3:6" ht="12.75">
      <c r="C54">
        <f t="shared" si="0"/>
        <v>53</v>
      </c>
      <c r="D54">
        <f>+Hoja1!$B$3+C54*(Hoja1!$B$4-Hoja1!$B$3)/100</f>
        <v>1.06</v>
      </c>
      <c r="E54">
        <f>+((D54-Hoja1!$B$3)^(Hoja1!$B$5-1))*((Hoja1!$B$4-D54)^(Hoja1!$B$6-1))/($B$4*(Hoja1!$B$4-Hoja1!$B$3)^(Hoja1!$B$5+Hoja1!$B$6-1))</f>
        <v>0.24209799393941253</v>
      </c>
      <c r="F54">
        <f>BETADIST(D54,Hoja1!$B$5,Hoja1!$B$6,Hoja1!$B$3,Hoja1!$B$4)</f>
        <v>0.8990935718567571</v>
      </c>
    </row>
    <row r="55" spans="3:6" ht="12.75">
      <c r="C55">
        <f t="shared" si="0"/>
        <v>54</v>
      </c>
      <c r="D55">
        <f>+Hoja1!$B$3+C55*(Hoja1!$B$4-Hoja1!$B$3)/100</f>
        <v>1.08</v>
      </c>
      <c r="E55">
        <f>+((D55-Hoja1!$B$3)^(Hoja1!$B$5-1))*((Hoja1!$B$4-D55)^(Hoja1!$B$6-1))/($B$4*(Hoja1!$B$4-Hoja1!$B$3)^(Hoja1!$B$5+Hoja1!$B$6-1))</f>
        <v>0.23474276699718155</v>
      </c>
      <c r="F55">
        <f>BETADIST(D55,Hoja1!$B$5,Hoja1!$B$6,Hoja1!$B$3,Hoja1!$B$4)</f>
        <v>0.9038617154623728</v>
      </c>
    </row>
    <row r="56" spans="3:6" ht="12.75">
      <c r="C56">
        <f t="shared" si="0"/>
        <v>55</v>
      </c>
      <c r="D56">
        <f>+Hoja1!$B$3+C56*(Hoja1!$B$4-Hoja1!$B$3)/100</f>
        <v>1.1</v>
      </c>
      <c r="E56">
        <f>+((D56-Hoja1!$B$3)^(Hoja1!$B$5-1))*((Hoja1!$B$4-D56)^(Hoja1!$B$6-1))/($B$4*(Hoja1!$B$4-Hoja1!$B$3)^(Hoja1!$B$5+Hoja1!$B$6-1))</f>
        <v>0.22754245356240388</v>
      </c>
      <c r="F56">
        <f>BETADIST(D56,Hoja1!$B$5,Hoja1!$B$6,Hoja1!$B$3,Hoja1!$B$4)</f>
        <v>0.9084843149341413</v>
      </c>
    </row>
    <row r="57" spans="3:6" ht="12.75">
      <c r="C57">
        <f t="shared" si="0"/>
        <v>56</v>
      </c>
      <c r="D57">
        <f>+Hoja1!$B$3+C57*(Hoja1!$B$4-Hoja1!$B$3)/100</f>
        <v>1.12</v>
      </c>
      <c r="E57">
        <f>+((D57-Hoja1!$B$3)^(Hoja1!$B$5-1))*((Hoja1!$B$4-D57)^(Hoja1!$B$6-1))/($B$4*(Hoja1!$B$4-Hoja1!$B$3)^(Hoja1!$B$5+Hoja1!$B$6-1))</f>
        <v>0.22049052455939674</v>
      </c>
      <c r="F57">
        <f>BETADIST(D57,Hoja1!$B$5,Hoja1!$B$6,Hoja1!$B$3,Hoja1!$B$4)</f>
        <v>0.9129644025594473</v>
      </c>
    </row>
    <row r="58" spans="3:6" ht="12.75">
      <c r="C58">
        <f t="shared" si="0"/>
        <v>57</v>
      </c>
      <c r="D58">
        <f>+Hoja1!$B$3+C58*(Hoja1!$B$4-Hoja1!$B$3)/100</f>
        <v>1.14</v>
      </c>
      <c r="E58">
        <f>+((D58-Hoja1!$B$3)^(Hoja1!$B$5-1))*((Hoja1!$B$4-D58)^(Hoja1!$B$6-1))/($B$4*(Hoja1!$B$4-Hoja1!$B$3)^(Hoja1!$B$5+Hoja1!$B$6-1))</f>
        <v>0.2135808425589602</v>
      </c>
      <c r="F58">
        <f>BETADIST(D58,Hoja1!$B$5,Hoja1!$B$6,Hoja1!$B$3,Hoja1!$B$4)</f>
        <v>0.917304884016679</v>
      </c>
    </row>
    <row r="59" spans="3:6" ht="12.75">
      <c r="C59">
        <f t="shared" si="0"/>
        <v>58</v>
      </c>
      <c r="D59">
        <f>+Hoja1!$B$3+C59*(Hoja1!$B$4-Hoja1!$B$3)/100</f>
        <v>1.16</v>
      </c>
      <c r="E59">
        <f>+((D59-Hoja1!$B$3)^(Hoja1!$B$5-1))*((Hoja1!$B$4-D59)^(Hoja1!$B$6-1))/($B$4*(Hoja1!$B$4-Hoja1!$B$3)^(Hoja1!$B$5+Hoja1!$B$6-1))</f>
        <v>0.2068076317368487</v>
      </c>
      <c r="F59">
        <f>BETADIST(D59,Hoja1!$B$5,Hoja1!$B$6,Hoja1!$B$3,Hoja1!$B$4)</f>
        <v>0.9215085459018846</v>
      </c>
    </row>
    <row r="60" spans="3:6" ht="12.75">
      <c r="C60">
        <f t="shared" si="0"/>
        <v>59</v>
      </c>
      <c r="D60">
        <f>+Hoja1!$B$3+C60*(Hoja1!$B$4-Hoja1!$B$3)/100</f>
        <v>1.18</v>
      </c>
      <c r="E60">
        <f>+((D60-Hoja1!$B$3)^(Hoja1!$B$5-1))*((Hoja1!$B$4-D60)^(Hoja1!$B$6-1))/($B$4*(Hoja1!$B$4-Hoja1!$B$3)^(Hoja1!$B$5+Hoja1!$B$6-1))</f>
        <v>0.20016545061635527</v>
      </c>
      <c r="F60">
        <f>BETADIST(D60,Hoja1!$B$5,Hoja1!$B$6,Hoja1!$B$3,Hoja1!$B$4)</f>
        <v>0.9255780626832275</v>
      </c>
    </row>
    <row r="61" spans="3:6" ht="12.75">
      <c r="C61">
        <f t="shared" si="0"/>
        <v>60</v>
      </c>
      <c r="D61">
        <f>+Hoja1!$B$3+C61*(Hoja1!$B$4-Hoja1!$B$3)/100</f>
        <v>1.2</v>
      </c>
      <c r="E61">
        <f>+((D61-Hoja1!$B$3)^(Hoja1!$B$5-1))*((Hoja1!$B$4-D61)^(Hoja1!$B$6-1))/($B$4*(Hoja1!$B$4-Hoja1!$B$3)^(Hoja1!$B$5+Hoja1!$B$6-1))</f>
        <v>0.1936491672942518</v>
      </c>
      <c r="F61">
        <f>BETADIST(D61,Hoja1!$B$5,Hoja1!$B$6,Hoja1!$B$3,Hoja1!$B$4)</f>
        <v>0.9295160031357802</v>
      </c>
    </row>
    <row r="62" spans="3:6" ht="12.75">
      <c r="C62">
        <f t="shared" si="0"/>
        <v>61</v>
      </c>
      <c r="D62">
        <f>+Hoja1!$B$3+C62*(Hoja1!$B$4-Hoja1!$B$3)/100</f>
        <v>1.22</v>
      </c>
      <c r="E62">
        <f>+((D62-Hoja1!$B$3)^(Hoja1!$B$5-1))*((Hoja1!$B$4-D62)^(Hoja1!$B$6-1))/($B$4*(Hoja1!$B$4-Hoja1!$B$3)^(Hoja1!$B$5+Hoja1!$B$6-1))</f>
        <v>0.18725393688627362</v>
      </c>
      <c r="F62">
        <f>BETADIST(D62,Hoja1!$B$5,Hoja1!$B$6,Hoja1!$B$3,Hoja1!$B$4)</f>
        <v>0.9333248363035807</v>
      </c>
    </row>
    <row r="63" spans="3:6" ht="12.75">
      <c r="C63">
        <f t="shared" si="0"/>
        <v>62</v>
      </c>
      <c r="D63">
        <f>+Hoja1!$B$3+C63*(Hoja1!$B$4-Hoja1!$B$3)/100</f>
        <v>1.24</v>
      </c>
      <c r="E63">
        <f>+((D63-Hoja1!$B$3)^(Hoja1!$B$5-1))*((Hoja1!$B$4-D63)^(Hoja1!$B$6-1))/($B$4*(Hoja1!$B$4-Hoja1!$B$3)^(Hoja1!$B$5+Hoja1!$B$6-1))</f>
        <v>0.18097518096020737</v>
      </c>
      <c r="F63">
        <f>BETADIST(D63,Hoja1!$B$5,Hoja1!$B$6,Hoja1!$B$3,Hoja1!$B$4)</f>
        <v>0.9370069370309376</v>
      </c>
    </row>
    <row r="64" spans="3:6" ht="12.75">
      <c r="C64">
        <f t="shared" si="0"/>
        <v>63</v>
      </c>
      <c r="D64">
        <f>+Hoja1!$B$3+C64*(Hoja1!$B$4-Hoja1!$B$3)/100</f>
        <v>1.26</v>
      </c>
      <c r="E64">
        <f>+((D64-Hoja1!$B$3)^(Hoja1!$B$5-1))*((Hoja1!$B$4-D64)^(Hoja1!$B$6-1))/($B$4*(Hoja1!$B$4-Hoja1!$B$3)^(Hoja1!$B$5+Hoja1!$B$6-1))</f>
        <v>0.1748085687522168</v>
      </c>
      <c r="F64">
        <f>BETADIST(D64,Hoja1!$B$5,Hoja1!$B$6,Hoja1!$B$3,Hoja1!$B$4)</f>
        <v>0.9405645911006228</v>
      </c>
    </row>
    <row r="65" spans="3:6" ht="12.75">
      <c r="C65">
        <f t="shared" si="0"/>
        <v>64</v>
      </c>
      <c r="D65">
        <f>+Hoja1!$B$3+C65*(Hoja1!$B$4-Hoja1!$B$3)/100</f>
        <v>1.28</v>
      </c>
      <c r="E65">
        <f>+((D65-Hoja1!$B$3)^(Hoja1!$B$5-1))*((Hoja1!$B$4-D65)^(Hoja1!$B$6-1))/($B$4*(Hoja1!$B$4-Hoja1!$B$3)^(Hoja1!$B$5+Hoja1!$B$6-1))</f>
        <v>0.1687499999859535</v>
      </c>
      <c r="F65">
        <f>BETADIST(D65,Hoja1!$B$5,Hoja1!$B$6,Hoja1!$B$3,Hoja1!$B$4)</f>
        <v>0.9440000000127544</v>
      </c>
    </row>
    <row r="66" spans="3:6" ht="12.75">
      <c r="C66">
        <f t="shared" si="0"/>
        <v>65</v>
      </c>
      <c r="D66">
        <f>+Hoja1!$B$3+C66*(Hoja1!$B$4-Hoja1!$B$3)/100</f>
        <v>1.3</v>
      </c>
      <c r="E66">
        <f>+((D66-Hoja1!$B$3)^(Hoja1!$B$5-1))*((Hoja1!$B$4-D66)^(Hoja1!$B$6-1))/($B$4*(Hoja1!$B$4-Hoja1!$B$3)^(Hoja1!$B$5+Hoja1!$B$6-1))</f>
        <v>0.16279558913478523</v>
      </c>
      <c r="F66">
        <f>BETADIST(D66,Hoja1!$B$5,Hoja1!$B$6,Hoja1!$B$3,Hoja1!$B$4)</f>
        <v>0.9473152854347832</v>
      </c>
    </row>
    <row r="67" spans="3:6" ht="12.75">
      <c r="C67">
        <f>+C66+1</f>
        <v>66</v>
      </c>
      <c r="D67">
        <f>+Hoja1!$B$3+C67*(Hoja1!$B$4-Hoja1!$B$3)/100</f>
        <v>1.32</v>
      </c>
      <c r="E67">
        <f>+((D67-Hoja1!$B$3)^(Hoja1!$B$5-1))*((Hoja1!$B$4-D67)^(Hoja1!$B$6-1))/($B$4*(Hoja1!$B$4-Hoja1!$B$3)^(Hoja1!$B$5+Hoja1!$B$6-1))</f>
        <v>0.15694165098558563</v>
      </c>
      <c r="F67">
        <f>BETADIST(D67,Hoja1!$B$5,Hoja1!$B$6,Hoja1!$B$3,Hoja1!$B$4)</f>
        <v>0.9505124933499904</v>
      </c>
    </row>
    <row r="68" spans="3:6" ht="12.75">
      <c r="C68">
        <f>+C67+1</f>
        <v>67</v>
      </c>
      <c r="D68">
        <f>+Hoja1!$B$3+C68*(Hoja1!$B$4-Hoja1!$B$3)/100</f>
        <v>1.34</v>
      </c>
      <c r="E68">
        <f>+((D68-Hoja1!$B$3)^(Hoja1!$B$5-1))*((Hoja1!$B$4-D68)^(Hoja1!$B$6-1))/($B$4*(Hoja1!$B$4-Hoja1!$B$3)^(Hoja1!$B$5+Hoja1!$B$6-1))</f>
        <v>0.15118468737834329</v>
      </c>
      <c r="F68">
        <f>BETADIST(D68,Hoja1!$B$5,Hoja1!$B$6,Hoja1!$B$3,Hoja1!$B$4)</f>
        <v>0.9535935979292379</v>
      </c>
    </row>
    <row r="69" spans="3:6" ht="12.75">
      <c r="C69">
        <f>+C68+1</f>
        <v>68</v>
      </c>
      <c r="D69">
        <f>+Hoja1!$B$3+C69*(Hoja1!$B$4-Hoja1!$B$3)/100</f>
        <v>1.36</v>
      </c>
      <c r="E69">
        <f>+((D69-Hoja1!$B$3)^(Hoja1!$B$5-1))*((Hoja1!$B$4-D69)^(Hoja1!$B$6-1))/($B$4*(Hoja1!$B$4-Hoja1!$B$3)^(Hoja1!$B$5+Hoja1!$B$6-1))</f>
        <v>0.14552137500968676</v>
      </c>
      <c r="F69">
        <f>BETADIST(D69,Hoja1!$B$5,Hoja1!$B$6,Hoja1!$B$3,Hoja1!$B$4)</f>
        <v>0.9565605051483402</v>
      </c>
    </row>
    <row r="70" spans="3:6" ht="12.75">
      <c r="C70">
        <f>+C69+1</f>
        <v>69</v>
      </c>
      <c r="D70">
        <f>+Hoja1!$B$3+C70*(Hoja1!$B$4-Hoja1!$B$3)/100</f>
        <v>1.38</v>
      </c>
      <c r="E70">
        <f>+((D70-Hoja1!$B$3)^(Hoja1!$B$5-1))*((Hoja1!$B$4-D70)^(Hoja1!$B$6-1))/($B$4*(Hoja1!$B$4-Hoja1!$B$3)^(Hoja1!$B$5+Hoja1!$B$6-1))</f>
        <v>0.1399485542005576</v>
      </c>
      <c r="F70">
        <f>BETADIST(D70,Hoja1!$B$5,Hoja1!$B$6,Hoja1!$B$3,Hoja1!$B$4)</f>
        <v>0.9594150561713174</v>
      </c>
    </row>
    <row r="71" spans="3:6" ht="12.75">
      <c r="C71">
        <f>+C70+1</f>
        <v>70</v>
      </c>
      <c r="D71">
        <f>+Hoja1!$B$3+C71*(Hoja1!$B$4-Hoja1!$B$3)/100</f>
        <v>1.4</v>
      </c>
      <c r="E71">
        <f>+((D71-Hoja1!$B$3)^(Hoja1!$B$5-1))*((Hoja1!$B$4-D71)^(Hoja1!$B$6-1))/($B$4*(Hoja1!$B$4-Hoja1!$B$3)^(Hoja1!$B$5+Hoja1!$B$6-1))</f>
        <v>0.1344632185389268</v>
      </c>
      <c r="F71">
        <f>BETADIST(D71,Hoja1!$B$5,Hoja1!$B$6,Hoja1!$B$3,Hoja1!$B$4)</f>
        <v>0.9621590305905363</v>
      </c>
    </row>
    <row r="72" spans="3:6" ht="12.75">
      <c r="C72">
        <f aca="true" t="shared" si="1" ref="C72:C101">+C71+1</f>
        <v>71</v>
      </c>
      <c r="D72">
        <f>+Hoja1!$B$3+C72*(Hoja1!$B$4-Hoja1!$B$3)/100</f>
        <v>1.42</v>
      </c>
      <c r="E72">
        <f>+((D72-Hoja1!$B$3)^(Hoja1!$B$5-1))*((Hoja1!$B$4-D72)^(Hoja1!$B$6-1))/($B$4*(Hoja1!$B$4-Hoja1!$B$3)^(Hoja1!$B$5+Hoja1!$B$6-1))</f>
        <v>0.1290625053178386</v>
      </c>
      <c r="F72">
        <f>BETADIST(D72,Hoja1!$B$5,Hoja1!$B$6,Hoja1!$B$3,Hoja1!$B$4)</f>
        <v>0.9647941490805654</v>
      </c>
    </row>
    <row r="73" spans="3:6" ht="12.75">
      <c r="C73">
        <f t="shared" si="1"/>
        <v>72</v>
      </c>
      <c r="D73">
        <f>+Hoja1!$B$3+C73*(Hoja1!$B$4-Hoja1!$B$3)/100</f>
        <v>1.44</v>
      </c>
      <c r="E73">
        <f>+((D73-Hoja1!$B$3)^(Hoja1!$B$5-1))*((Hoja1!$B$4-D73)^(Hoja1!$B$6-1))/($B$4*(Hoja1!$B$4-Hoja1!$B$3)^(Hoja1!$B$5+Hoja1!$B$6-1))</f>
        <v>0.1237436866973456</v>
      </c>
      <c r="F73">
        <f>BETADIST(D73,Hoja1!$B$5,Hoja1!$B$6,Hoja1!$B$3,Hoja1!$B$4)</f>
        <v>0.9673220766982741</v>
      </c>
    </row>
    <row r="74" spans="3:6" ht="12.75">
      <c r="C74">
        <f t="shared" si="1"/>
        <v>73</v>
      </c>
      <c r="D74">
        <f>+Hoja1!$B$3+C74*(Hoja1!$B$4-Hoja1!$B$3)/100</f>
        <v>1.46</v>
      </c>
      <c r="E74">
        <f>+((D74-Hoja1!$B$3)^(Hoja1!$B$5-1))*((Hoja1!$B$4-D74)^(Hoja1!$B$6-1))/($B$4*(Hoja1!$B$4-Hoja1!$B$3)^(Hoja1!$B$5+Hoja1!$B$6-1))</f>
        <v>0.1185041615262181</v>
      </c>
      <c r="F74">
        <f>BETADIST(D74,Hoja1!$B$5,Hoja1!$B$6,Hoja1!$B$3,Hoja1!$B$4)</f>
        <v>0.9697444251171927</v>
      </c>
    </row>
    <row r="75" spans="3:6" ht="12.75">
      <c r="C75">
        <f t="shared" si="1"/>
        <v>74</v>
      </c>
      <c r="D75">
        <f>+Hoja1!$B$3+C75*(Hoja1!$B$4-Hoja1!$B$3)/100</f>
        <v>1.48</v>
      </c>
      <c r="E75">
        <f>+((D75-Hoja1!$B$3)^(Hoja1!$B$5-1))*((Hoja1!$B$4-D75)^(Hoja1!$B$6-1))/($B$4*(Hoja1!$B$4-Hoja1!$B$3)^(Hoja1!$B$5+Hoja1!$B$6-1))</f>
        <v>0.11334144776578946</v>
      </c>
      <c r="F75">
        <f>BETADIST(D75,Hoja1!$B$5,Hoja1!$B$6,Hoja1!$B$3,Hoja1!$B$4)</f>
        <v>0.9720627551917669</v>
      </c>
    </row>
    <row r="76" spans="3:6" ht="12.75">
      <c r="C76">
        <f t="shared" si="1"/>
        <v>75</v>
      </c>
      <c r="D76">
        <f>+Hoja1!$B$3+C76*(Hoja1!$B$4-Hoja1!$B$3)/100</f>
        <v>1.5</v>
      </c>
      <c r="E76">
        <f>+((D76-Hoja1!$B$3)^(Hoja1!$B$5-1))*((Hoja1!$B$4-D76)^(Hoja1!$B$6-1))/($B$4*(Hoja1!$B$4-Hoja1!$B$3)^(Hoja1!$B$5+Hoja1!$B$6-1))</f>
        <v>0.10825317546404402</v>
      </c>
      <c r="F76">
        <f>BETADIST(D76,Hoja1!$B$5,Hoja1!$B$6,Hoja1!$B$3,Hoja1!$B$4)</f>
        <v>0.974278579268294</v>
      </c>
    </row>
    <row r="77" spans="3:6" ht="12.75">
      <c r="C77">
        <f t="shared" si="1"/>
        <v>76</v>
      </c>
      <c r="D77">
        <f>+Hoja1!$B$3+C77*(Hoja1!$B$4-Hoja1!$B$3)/100</f>
        <v>1.52</v>
      </c>
      <c r="E77">
        <f>+((D77-Hoja1!$B$3)^(Hoja1!$B$5-1))*((Hoja1!$B$4-D77)^(Hoja1!$B$6-1))/($B$4*(Hoja1!$B$4-Hoja1!$B$3)^(Hoja1!$B$5+Hoja1!$B$6-1))</f>
        <v>0.1032370802331595</v>
      </c>
      <c r="F77">
        <f>BETADIST(D77,Hoja1!$B$5,Hoja1!$B$6,Hoja1!$B$3,Hoja1!$B$4)</f>
        <v>0.9763933633604954</v>
      </c>
    </row>
    <row r="78" spans="3:6" ht="12.75">
      <c r="C78">
        <f t="shared" si="1"/>
        <v>77</v>
      </c>
      <c r="D78">
        <f>+Hoja1!$B$3+C78*(Hoja1!$B$4-Hoja1!$B$3)/100</f>
        <v>1.54</v>
      </c>
      <c r="E78">
        <f>+((D78-Hoja1!$B$3)^(Hoja1!$B$5-1))*((Hoja1!$B$4-D78)^(Hoja1!$B$6-1))/($B$4*(Hoja1!$B$4-Hoja1!$B$3)^(Hoja1!$B$5+Hoja1!$B$6-1))</f>
        <v>0.09829099718825612</v>
      </c>
      <c r="F78">
        <f>BETADIST(D78,Hoja1!$B$5,Hoja1!$B$6,Hoja1!$B$3,Hoja1!$B$4)</f>
        <v>0.9784085291993542</v>
      </c>
    </row>
    <row r="79" spans="3:6" ht="12.75">
      <c r="C79">
        <f t="shared" si="1"/>
        <v>78</v>
      </c>
      <c r="D79">
        <f>+Hoja1!$B$3+C79*(Hoja1!$B$4-Hoja1!$B$3)/100</f>
        <v>1.56</v>
      </c>
      <c r="E79">
        <f>+((D79-Hoja1!$B$3)^(Hoja1!$B$5-1))*((Hoja1!$B$4-D79)^(Hoja1!$B$6-1))/($B$4*(Hoja1!$B$4-Hoja1!$B$3)^(Hoja1!$B$5+Hoja1!$B$6-1))</f>
        <v>0.0934128553091536</v>
      </c>
      <c r="F79">
        <f>BETADIST(D79,Hoja1!$B$5,Hoja1!$B$6,Hoja1!$B$3,Hoja1!$B$4)</f>
        <v>0.980325456166044</v>
      </c>
    </row>
    <row r="80" spans="3:6" ht="12.75">
      <c r="C80">
        <f t="shared" si="1"/>
        <v>79</v>
      </c>
      <c r="D80">
        <f>+Hoja1!$B$3+C80*(Hoja1!$B$4-Hoja1!$B$3)/100</f>
        <v>1.58</v>
      </c>
      <c r="E80">
        <f>+((D80-Hoja1!$B$3)^(Hoja1!$B$5-1))*((Hoja1!$B$4-D80)^(Hoja1!$B$6-1))/($B$4*(Hoja1!$B$4-Hoja1!$B$3)^(Hoja1!$B$5+Hoja1!$B$6-1))</f>
        <v>0.08860067219054939</v>
      </c>
      <c r="F80">
        <f>BETADIST(D80,Hoja1!$B$5,Hoja1!$B$6,Hoja1!$B$3,Hoja1!$B$4)</f>
        <v>0.9821454831160522</v>
      </c>
    </row>
    <row r="81" spans="3:6" ht="12.75">
      <c r="C81">
        <f t="shared" si="1"/>
        <v>80</v>
      </c>
      <c r="D81">
        <f>+Hoja1!$B$3+C81*(Hoja1!$B$4-Hoja1!$B$3)/100</f>
        <v>1.6</v>
      </c>
      <c r="E81">
        <f>+((D81-Hoja1!$B$3)^(Hoja1!$B$5-1))*((Hoja1!$B$4-D81)^(Hoja1!$B$6-1))/($B$4*(Hoja1!$B$4-Hoja1!$B$3)^(Hoja1!$B$5+Hoja1!$B$6-1))</f>
        <v>0.08385254914926232</v>
      </c>
      <c r="F81">
        <f>BETADIST(D81,Hoja1!$B$5,Hoja1!$B$6,Hoja1!$B$3,Hoja1!$B$4)</f>
        <v>0.9838699101019415</v>
      </c>
    </row>
    <row r="82" spans="3:6" ht="12.75">
      <c r="C82">
        <f t="shared" si="1"/>
        <v>81</v>
      </c>
      <c r="D82">
        <f>+Hoja1!$B$3+C82*(Hoja1!$B$4-Hoja1!$B$3)/100</f>
        <v>1.62</v>
      </c>
      <c r="E82">
        <f>+((D82-Hoja1!$B$3)^(Hoja1!$B$5-1))*((Hoja1!$B$4-D82)^(Hoja1!$B$6-1))/($B$4*(Hoja1!$B$4-Hoja1!$B$3)^(Hoja1!$B$5+Hoja1!$B$6-1))</f>
        <v>0.07916666666007693</v>
      </c>
      <c r="F82">
        <f>BETADIST(D82,Hoja1!$B$5,Hoja1!$B$6,Hoja1!$B$3,Hoja1!$B$4)</f>
        <v>0.9855000000015977</v>
      </c>
    </row>
    <row r="83" spans="3:6" ht="12.75">
      <c r="C83">
        <f t="shared" si="1"/>
        <v>82</v>
      </c>
      <c r="D83">
        <f>+Hoja1!$B$3+C83*(Hoja1!$B$4-Hoja1!$B$3)/100</f>
        <v>1.64</v>
      </c>
      <c r="E83">
        <f>+((D83-Hoja1!$B$3)^(Hoja1!$B$5-1))*((Hoja1!$B$4-D83)^(Hoja1!$B$6-1))/($B$4*(Hoja1!$B$4-Hoja1!$B$3)^(Hoja1!$B$5+Hoja1!$B$6-1))</f>
        <v>0.07454128009431674</v>
      </c>
      <c r="F83">
        <f>BETADIST(D83,Hoja1!$B$5,Hoja1!$B$6,Hoja1!$B$3,Hoja1!$B$4)</f>
        <v>0.9870369800582723</v>
      </c>
    </row>
    <row r="84" spans="3:6" ht="12.75">
      <c r="C84">
        <f t="shared" si="1"/>
        <v>83</v>
      </c>
      <c r="D84">
        <f>+Hoja1!$B$3+C84*(Hoja1!$B$4-Hoja1!$B$3)/100</f>
        <v>1.66</v>
      </c>
      <c r="E84">
        <f>+((D84-Hoja1!$B$3)^(Hoja1!$B$5-1))*((Hoja1!$B$4-D84)^(Hoja1!$B$6-1))/($B$4*(Hoja1!$B$4-Hoja1!$B$3)^(Hoja1!$B$5+Hoja1!$B$6-1))</f>
        <v>0.06997471573760303</v>
      </c>
      <c r="F84">
        <f>BETADIST(D84,Hoja1!$B$5,Hoja1!$B$6,Hoja1!$B$3,Hoja1!$B$4)</f>
        <v>0.9884820433382299</v>
      </c>
    </row>
    <row r="85" spans="3:6" ht="12.75">
      <c r="C85">
        <f t="shared" si="1"/>
        <v>84</v>
      </c>
      <c r="D85">
        <f>+Hoja1!$B$3+C85*(Hoja1!$B$4-Hoja1!$B$3)/100</f>
        <v>1.68</v>
      </c>
      <c r="E85">
        <f>+((D85-Hoja1!$B$3)^(Hoja1!$B$5-1))*((Hoja1!$B$4-D85)^(Hoja1!$B$6-1))/($B$4*(Hoja1!$B$4-Hoja1!$B$3)^(Hoja1!$B$5+Hoja1!$B$6-1))</f>
        <v>0.0654653670653485</v>
      </c>
      <c r="F85">
        <f>BETADIST(D85,Hoja1!$B$5,Hoja1!$B$6,Hoja1!$B$3,Hoja1!$B$4)</f>
        <v>0.9898363501113666</v>
      </c>
    </row>
    <row r="86" spans="3:6" ht="12.75">
      <c r="C86">
        <f t="shared" si="1"/>
        <v>85</v>
      </c>
      <c r="D86">
        <f>+Hoja1!$B$3+C86*(Hoja1!$B$4-Hoja1!$B$3)/100</f>
        <v>1.7</v>
      </c>
      <c r="E86">
        <f>+((D86-Hoja1!$B$3)^(Hoja1!$B$5-1))*((Hoja1!$B$4-D86)^(Hoja1!$B$6-1))/($B$4*(Hoja1!$B$4-Hoja1!$B$3)^(Hoja1!$B$5+Hoja1!$B$6-1))</f>
        <v>0.06101169125641854</v>
      </c>
      <c r="F86">
        <f>BETADIST(D86,Hoja1!$B$5,Hoja1!$B$6,Hoja1!$B$3,Hoja1!$B$4)</f>
        <v>0.9911010291597555</v>
      </c>
    </row>
    <row r="87" spans="3:6" ht="12.75">
      <c r="C87">
        <f t="shared" si="1"/>
        <v>86</v>
      </c>
      <c r="D87">
        <f>+Hoja1!$B$3+C87*(Hoja1!$B$4-Hoja1!$B$3)/100</f>
        <v>1.72</v>
      </c>
      <c r="E87">
        <f>+((D87-Hoja1!$B$3)^(Hoja1!$B$5-1))*((Hoja1!$B$4-D87)^(Hoja1!$B$6-1))/($B$4*(Hoja1!$B$4-Hoja1!$B$3)^(Hoja1!$B$5+Hoja1!$B$6-1))</f>
        <v>0.05661220592709287</v>
      </c>
      <c r="F87">
        <f>BETADIST(D87,Hoja1!$B$5,Hoja1!$B$6,Hoja1!$B$3,Hoja1!$B$4)</f>
        <v>0.992277179018697</v>
      </c>
    </row>
    <row r="88" spans="3:6" ht="12.75">
      <c r="C88">
        <f t="shared" si="1"/>
        <v>87</v>
      </c>
      <c r="D88">
        <f>+Hoja1!$B$3+C88*(Hoja1!$B$4-Hoja1!$B$3)/100</f>
        <v>1.74</v>
      </c>
      <c r="E88">
        <f>+((D88-Hoja1!$B$3)^(Hoja1!$B$5-1))*((Hoja1!$B$4-D88)^(Hoja1!$B$6-1))/($B$4*(Hoja1!$B$4-Hoja1!$B$3)^(Hoja1!$B$5+Hoja1!$B$6-1))</f>
        <v>0.052265486068992</v>
      </c>
      <c r="F88">
        <f>BETADIST(D88,Hoja1!$B$5,Hoja1!$B$6,Hoja1!$B$3,Hoja1!$B$4)</f>
        <v>0.9933658691545173</v>
      </c>
    </row>
    <row r="89" spans="3:6" ht="12.75">
      <c r="C89">
        <f t="shared" si="1"/>
        <v>88</v>
      </c>
      <c r="D89">
        <f>+Hoja1!$B$3+C89*(Hoja1!$B$4-Hoja1!$B$3)/100</f>
        <v>1.76</v>
      </c>
      <c r="E89">
        <f>+((D89-Hoja1!$B$3)^(Hoja1!$B$5-1))*((Hoja1!$B$4-D89)^(Hoja1!$B$6-1))/($B$4*(Hoja1!$B$4-Hoja1!$B$3)^(Hoja1!$B$5+Hoja1!$B$6-1))</f>
        <v>0.047970161176019384</v>
      </c>
      <c r="F89">
        <f>BETADIST(D89,Hoja1!$B$5,Hoja1!$B$6,Hoja1!$B$3,Hoja1!$B$4)</f>
        <v>0.9943681410830385</v>
      </c>
    </row>
    <row r="90" spans="3:6" ht="12.75">
      <c r="C90">
        <f t="shared" si="1"/>
        <v>89</v>
      </c>
      <c r="D90">
        <f>+Hoja1!$B$3+C90*(Hoja1!$B$4-Hoja1!$B$3)/100</f>
        <v>1.78</v>
      </c>
      <c r="E90">
        <f>+((D90-Hoja1!$B$3)^(Hoja1!$B$5-1))*((Hoja1!$B$4-D90)^(Hoja1!$B$6-1))/($B$4*(Hoja1!$B$4-Hoja1!$B$3)^(Hoja1!$B$5+Hoja1!$B$6-1))</f>
        <v>0.04372491254662276</v>
      </c>
      <c r="F90">
        <f>BETADIST(D90,Hoja1!$B$5,Hoja1!$B$6,Hoja1!$B$3,Hoja1!$B$4)</f>
        <v>0.9952850094323652</v>
      </c>
    </row>
    <row r="91" spans="3:6" ht="12.75">
      <c r="C91">
        <f t="shared" si="1"/>
        <v>90</v>
      </c>
      <c r="D91">
        <f>+Hoja1!$B$3+C91*(Hoja1!$B$4-Hoja1!$B$3)/100</f>
        <v>1.8</v>
      </c>
      <c r="E91">
        <f>+((D91-Hoja1!$B$3)^(Hoja1!$B$5-1))*((Hoja1!$B$4-D91)^(Hoja1!$B$6-1))/($B$4*(Hoja1!$B$4-Hoja1!$B$3)^(Hoja1!$B$5+Hoja1!$B$6-1))</f>
        <v>0.039528470748814444</v>
      </c>
      <c r="F91">
        <f>BETADIST(D91,Hoja1!$B$5,Hoja1!$B$6,Hoja1!$B$3,Hoja1!$B$4)</f>
        <v>0.9961174629539497</v>
      </c>
    </row>
    <row r="92" spans="3:6" ht="12.75">
      <c r="C92">
        <f t="shared" si="1"/>
        <v>91</v>
      </c>
      <c r="D92">
        <f>+Hoja1!$B$3+C92*(Hoja1!$B$4-Hoja1!$B$3)/100</f>
        <v>1.82</v>
      </c>
      <c r="E92">
        <f>+((D92-Hoja1!$B$3)^(Hoja1!$B$5-1))*((Hoja1!$B$4-D92)^(Hoja1!$B$6-1))/($B$4*(Hoja1!$B$4-Hoja1!$B$3)^(Hoja1!$B$5+Hoja1!$B$6-1))</f>
        <v>0.035379613236419784</v>
      </c>
      <c r="F92">
        <f>BETADIST(D92,Hoja1!$B$5,Hoja1!$B$6,Hoja1!$B$3,Hoja1!$B$4)</f>
        <v>0.9968664654812114</v>
      </c>
    </row>
    <row r="93" spans="3:6" ht="12.75">
      <c r="C93">
        <f t="shared" si="1"/>
        <v>92</v>
      </c>
      <c r="D93">
        <f>+Hoja1!$B$3+C93*(Hoja1!$B$4-Hoja1!$B$3)/100</f>
        <v>1.84</v>
      </c>
      <c r="E93">
        <f>+((D93-Hoja1!$B$3)^(Hoja1!$B$5-1))*((Hoja1!$B$4-D93)^(Hoja1!$B$6-1))/($B$4*(Hoja1!$B$4-Hoja1!$B$3)^(Hoja1!$B$5+Hoja1!$B$6-1))</f>
        <v>0.03127716210595773</v>
      </c>
      <c r="F93">
        <f>BETADIST(D93,Hoja1!$B$5,Hoja1!$B$6,Hoja1!$B$3,Hoja1!$B$4)</f>
        <v>0.9975329568493416</v>
      </c>
    </row>
    <row r="94" spans="3:6" ht="12.75">
      <c r="C94">
        <f t="shared" si="1"/>
        <v>93</v>
      </c>
      <c r="D94">
        <f>+Hoja1!$B$3+C94*(Hoja1!$B$4-Hoja1!$B$3)/100</f>
        <v>1.86</v>
      </c>
      <c r="E94">
        <f>+((D94-Hoja1!$B$3)^(Hoja1!$B$5-1))*((Hoja1!$B$4-D94)^(Hoja1!$B$6-1))/($B$4*(Hoja1!$B$4-Hoja1!$B$3)^(Hoja1!$B$5+Hoja1!$B$6-1))</f>
        <v>0.027219981984407893</v>
      </c>
      <c r="F94">
        <f>BETADIST(D94,Hoja1!$B$5,Hoja1!$B$6,Hoja1!$B$3,Hoja1!$B$4)</f>
        <v>0.9981178537629574</v>
      </c>
    </row>
    <row r="95" spans="3:6" ht="12.75">
      <c r="C95">
        <f t="shared" si="1"/>
        <v>94</v>
      </c>
      <c r="D95">
        <f>+Hoja1!$B$3+C95*(Hoja1!$B$4-Hoja1!$B$3)/100</f>
        <v>1.88</v>
      </c>
      <c r="E95">
        <f>+((D95-Hoja1!$B$3)^(Hoja1!$B$5-1))*((Hoja1!$B$4-D95)^(Hoja1!$B$6-1))/($B$4*(Hoja1!$B$4-Hoja1!$B$3)^(Hoja1!$B$5+Hoja1!$B$6-1))</f>
        <v>0.023206978038891157</v>
      </c>
      <c r="F95">
        <f>BETADIST(D95,Hoja1!$B$5,Hoja1!$B$6,Hoja1!$B$3,Hoja1!$B$4)</f>
        <v>0.9986220506278868</v>
      </c>
    </row>
    <row r="96" spans="3:6" ht="12.75">
      <c r="C96">
        <f t="shared" si="1"/>
        <v>95</v>
      </c>
      <c r="D96">
        <f>+Hoja1!$B$3+C96*(Hoja1!$B$4-Hoja1!$B$3)/100</f>
        <v>1.9</v>
      </c>
      <c r="E96">
        <f>+((D96-Hoja1!$B$3)^(Hoja1!$B$5-1))*((Hoja1!$B$4-D96)^(Hoja1!$B$6-1))/($B$4*(Hoja1!$B$4-Hoja1!$B$3)^(Hoja1!$B$5+Hoja1!$B$6-1))</f>
        <v>0.01923709409999539</v>
      </c>
      <c r="F96">
        <f>BETADIST(D96,Hoja1!$B$5,Hoja1!$B$6,Hoja1!$B$3,Hoja1!$B$4)</f>
        <v>0.9990464203430001</v>
      </c>
    </row>
    <row r="97" spans="3:6" ht="12.75">
      <c r="C97">
        <f t="shared" si="1"/>
        <v>96</v>
      </c>
      <c r="D97">
        <f>+Hoja1!$B$3+C97*(Hoja1!$B$4-Hoja1!$B$3)/100</f>
        <v>1.92</v>
      </c>
      <c r="E97">
        <f>+((D97-Hoja1!$B$3)^(Hoja1!$B$5-1))*((Hoja1!$B$4-D97)^(Hoja1!$B$6-1))/($B$4*(Hoja1!$B$4-Hoja1!$B$3)^(Hoja1!$B$5+Hoja1!$B$6-1))</f>
        <v>0.015309310891120552</v>
      </c>
      <c r="F97">
        <f>BETADIST(D97,Hoja1!$B$5,Hoja1!$B$6,Hoja1!$B$3,Hoja1!$B$4)</f>
        <v>0.9993918150555876</v>
      </c>
    </row>
    <row r="98" spans="3:6" ht="12.75">
      <c r="C98">
        <f t="shared" si="1"/>
        <v>97</v>
      </c>
      <c r="D98">
        <f>+Hoja1!$B$3+C98*(Hoja1!$B$4-Hoja1!$B$3)/100</f>
        <v>1.94</v>
      </c>
      <c r="E98">
        <f>+((D98-Hoja1!$B$3)^(Hoja1!$B$5-1))*((Hoja1!$B$4-D98)^(Hoja1!$B$6-1))/($B$4*(Hoja1!$B$4-Hoja1!$B$3)^(Hoja1!$B$5+Hoja1!$B$6-1))</f>
        <v>0.011422644356802422</v>
      </c>
      <c r="F98">
        <f>BETADIST(D98,Hoja1!$B$5,Hoja1!$B$6,Hoja1!$B$3,Hoja1!$B$4)</f>
        <v>0.9996590668823331</v>
      </c>
    </row>
    <row r="99" spans="3:6" ht="12.75">
      <c r="C99">
        <f t="shared" si="1"/>
        <v>98</v>
      </c>
      <c r="D99">
        <f>+Hoja1!$B$3+C99*(Hoja1!$B$4-Hoja1!$B$3)/100</f>
        <v>1.96</v>
      </c>
      <c r="E99">
        <f>+((D99-Hoja1!$B$3)^(Hoja1!$B$5-1))*((Hoja1!$B$4-D99)^(Hoja1!$B$6-1))/($B$4*(Hoja1!$B$4-Hoja1!$B$3)^(Hoja1!$B$5+Hoja1!$B$6-1))</f>
        <v>0.007576144083510961</v>
      </c>
      <c r="F99">
        <f>BETADIST(D99,Hoja1!$B$5,Hoja1!$B$6,Hoja1!$B$3,Hoja1!$B$4)</f>
        <v>0.9998489885977908</v>
      </c>
    </row>
    <row r="100" spans="3:6" ht="12.75">
      <c r="C100">
        <f t="shared" si="1"/>
        <v>99</v>
      </c>
      <c r="D100">
        <f>+Hoja1!$B$3+C100*(Hoja1!$B$4-Hoja1!$B$3)/100</f>
        <v>1.98</v>
      </c>
      <c r="E100">
        <f>+((D100-Hoja1!$B$3)^(Hoja1!$B$5-1))*((Hoja1!$B$4-D100)^(Hoja1!$B$6-1))/($B$4*(Hoja1!$B$4-Hoja1!$B$3)^(Hoja1!$B$5+Hoja1!$B$6-1))</f>
        <v>0.003768891806908332</v>
      </c>
      <c r="F100">
        <f>BETADIST(D100,Hoja1!$B$5,Hoja1!$B$6,Hoja1!$B$3,Hoja1!$B$4)</f>
        <v>0.9999623742921562</v>
      </c>
    </row>
    <row r="101" spans="3:6" ht="12.75">
      <c r="C101">
        <f t="shared" si="1"/>
        <v>100</v>
      </c>
      <c r="D101">
        <f>+Hoja1!$B$3+C101*(Hoja1!$B$4-Hoja1!$B$3)/100</f>
        <v>2</v>
      </c>
      <c r="E101">
        <v>0</v>
      </c>
      <c r="F101">
        <f>BETADIST(D101,Hoja1!$B$5,Hoja1!$B$6,Hoja1!$B$3,Hoja1!$B$4)</f>
        <v>1</v>
      </c>
    </row>
  </sheetData>
  <sheetProtection/>
  <printOptions/>
  <pageMargins left="0.787401575" right="0.787401575" top="0.984251969" bottom="0.984251969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usuario</cp:lastModifiedBy>
  <dcterms:created xsi:type="dcterms:W3CDTF">2001-09-16T05:37:54Z</dcterms:created>
  <dcterms:modified xsi:type="dcterms:W3CDTF">2010-04-09T13:24:25Z</dcterms:modified>
  <cp:category/>
  <cp:version/>
  <cp:contentType/>
  <cp:contentStatus/>
</cp:coreProperties>
</file>