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<sst xmlns="http://schemas.openxmlformats.org/spreadsheetml/2006/main" count="23" uniqueCount="23">
  <si>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p=</t>
  </si>
  <si>
    <t>a=</t>
  </si>
  <si>
    <t>beta</t>
  </si>
  <si>
    <t>E[X]=</t>
  </si>
  <si>
    <t>Var(X)=</t>
  </si>
  <si>
    <t>Med(X)=</t>
  </si>
  <si>
    <t>r</t>
  </si>
  <si>
    <t>x</t>
  </si>
  <si>
    <t>F(x)</t>
  </si>
  <si>
    <r>
      <t>q</t>
    </r>
    <r>
      <rPr>
        <b/>
        <i/>
        <vertAlign val="subscript"/>
        <sz val="10"/>
        <rFont val="Arial"/>
        <family val="2"/>
      </rPr>
      <t>r</t>
    </r>
  </si>
  <si>
    <r>
      <t xml:space="preserve">Fisher </t>
    </r>
    <r>
      <rPr>
        <b/>
        <sz val="10"/>
        <rFont val="Symbol"/>
        <family val="1"/>
      </rPr>
      <t>g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=</t>
    </r>
  </si>
  <si>
    <r>
      <t xml:space="preserve">Fisher </t>
    </r>
    <r>
      <rPr>
        <b/>
        <sz val="10"/>
        <rFont val="Symbol"/>
        <family val="1"/>
      </rPr>
      <t>g</t>
    </r>
    <r>
      <rPr>
        <b/>
        <vertAlign val="subscript"/>
        <sz val="10"/>
        <rFont val="Symbol"/>
        <family val="1"/>
      </rPr>
      <t>2</t>
    </r>
    <r>
      <rPr>
        <b/>
        <sz val="10"/>
        <rFont val="Arial"/>
        <family val="2"/>
      </rPr>
      <t>=</t>
    </r>
  </si>
  <si>
    <t>Mode=</t>
  </si>
  <si>
    <t>Quantiles</t>
  </si>
  <si>
    <t>Distribution function</t>
  </si>
  <si>
    <r>
      <t xml:space="preserve">(Enter other 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 xml:space="preserve">-values or </t>
    </r>
    <r>
      <rPr>
        <b/>
        <i/>
        <sz val="10"/>
        <rFont val="Arial"/>
        <family val="2"/>
      </rPr>
      <t>r</t>
    </r>
    <r>
      <rPr>
        <b/>
        <sz val="10"/>
        <rFont val="Arial"/>
        <family val="2"/>
      </rPr>
      <t>-percentages)</t>
    </r>
  </si>
  <si>
    <r>
      <t>Probability for the range not covered by the figure (</t>
    </r>
    <r>
      <rPr>
        <b/>
        <i/>
        <sz val="10"/>
        <rFont val="Arial"/>
        <family val="2"/>
      </rPr>
      <t>p[X&gt;20]</t>
    </r>
    <r>
      <rPr>
        <b/>
        <sz val="10"/>
        <rFont val="Arial"/>
        <family val="2"/>
      </rPr>
      <t>)=</t>
    </r>
  </si>
  <si>
    <t>Gamma Distribution</t>
  </si>
  <si>
    <t>Std. Dev.=</t>
  </si>
  <si>
    <t>alpha</t>
  </si>
  <si>
    <r>
      <t xml:space="preserve">Basic References: </t>
    </r>
    <r>
      <rPr>
        <b/>
        <i/>
        <sz val="8"/>
        <rFont val="Arial"/>
        <family val="2"/>
      </rPr>
      <t>Cálculo de probabilidades y Estadística</t>
    </r>
    <r>
      <rPr>
        <b/>
        <sz val="8"/>
        <rFont val="Arial"/>
        <family val="2"/>
      </rPr>
      <t xml:space="preserve">. H. Fernández-Abascal et al. (Ed. Ariel, Barcelona (SPAIN), 1994). </t>
    </r>
    <r>
      <rPr>
        <b/>
        <i/>
        <sz val="8"/>
        <rFont val="Arial"/>
        <family val="2"/>
      </rPr>
      <t>Distributions in Statistics</t>
    </r>
    <r>
      <rPr>
        <b/>
        <sz val="8"/>
        <rFont val="Arial"/>
        <family val="2"/>
      </rPr>
      <t>. N.L. Johnson et al. (Vol. 1-4). (Ed. J. Wiley y Houghton M. Co., 1992, 1994, 1997). Copyright 2001 J.L. Rojo</t>
    </r>
  </si>
  <si>
    <r>
      <t xml:space="preserve">The parameters </t>
    </r>
    <r>
      <rPr>
        <b/>
        <i/>
        <sz val="10"/>
        <rFont val="Arial"/>
        <family val="2"/>
      </rPr>
      <t>a</t>
    </r>
    <r>
      <rPr>
        <b/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p</t>
    </r>
    <r>
      <rPr>
        <b/>
        <sz val="10"/>
        <rFont val="Arial"/>
        <family val="2"/>
      </rPr>
      <t xml:space="preserve"> can be changed with </t>
    </r>
    <r>
      <rPr>
        <b/>
        <i/>
        <sz val="10"/>
        <rFont val="Arial"/>
        <family val="2"/>
      </rPr>
      <t>a&gt;0 and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p&gt;0</t>
    </r>
  </si>
  <si>
    <r>
      <t xml:space="preserve">The gamma distribution (Laplace, 1836), denoted by </t>
    </r>
    <r>
      <rPr>
        <b/>
        <i/>
        <sz val="12"/>
        <rFont val="Symbol"/>
        <family val="1"/>
      </rPr>
      <t>g</t>
    </r>
    <r>
      <rPr>
        <b/>
        <i/>
        <sz val="10"/>
        <rFont val="Arial"/>
        <family val="0"/>
      </rPr>
      <t>(</t>
    </r>
    <r>
      <rPr>
        <b/>
        <i/>
        <sz val="10"/>
        <rFont val="Arial"/>
        <family val="2"/>
      </rPr>
      <t>a,p</t>
    </r>
    <r>
      <rPr>
        <b/>
        <i/>
        <sz val="10"/>
        <rFont val="Arial"/>
        <family val="0"/>
      </rPr>
      <t>)</t>
    </r>
    <r>
      <rPr>
        <sz val="10"/>
        <rFont val="Arial"/>
        <family val="0"/>
      </rPr>
      <t xml:space="preserve">, with </t>
    </r>
    <r>
      <rPr>
        <b/>
        <i/>
        <sz val="10"/>
        <rFont val="Arial"/>
        <family val="2"/>
      </rPr>
      <t>a</t>
    </r>
    <r>
      <rPr>
        <sz val="10"/>
        <rFont val="Arial"/>
        <family val="0"/>
      </rPr>
      <t xml:space="preserve"> and </t>
    </r>
    <r>
      <rPr>
        <b/>
        <i/>
        <sz val="10"/>
        <rFont val="Arial"/>
        <family val="2"/>
      </rPr>
      <t>p</t>
    </r>
    <r>
      <rPr>
        <sz val="10"/>
        <rFont val="Arial"/>
        <family val="0"/>
      </rPr>
      <t xml:space="preserve"> greater than zero, has a probability density </t>
    </r>
    <r>
      <rPr>
        <b/>
        <i/>
        <sz val="10"/>
        <rFont val="Arial"/>
        <family val="2"/>
      </rPr>
      <t>f(x)=[a</t>
    </r>
    <r>
      <rPr>
        <b/>
        <i/>
        <vertAlign val="superscript"/>
        <sz val="10"/>
        <rFont val="Arial"/>
        <family val="2"/>
      </rPr>
      <t>p</t>
    </r>
    <r>
      <rPr>
        <b/>
        <i/>
        <sz val="10"/>
        <rFont val="Arial"/>
        <family val="2"/>
      </rPr>
      <t>/</t>
    </r>
    <r>
      <rPr>
        <b/>
        <i/>
        <sz val="12"/>
        <rFont val="Symbol"/>
        <family val="1"/>
      </rPr>
      <t>G</t>
    </r>
    <r>
      <rPr>
        <b/>
        <i/>
        <sz val="10"/>
        <rFont val="Arial"/>
        <family val="2"/>
      </rPr>
      <t>(p)]x</t>
    </r>
    <r>
      <rPr>
        <b/>
        <i/>
        <vertAlign val="superscript"/>
        <sz val="10"/>
        <rFont val="Arial"/>
        <family val="2"/>
      </rPr>
      <t>p-1</t>
    </r>
    <r>
      <rPr>
        <b/>
        <i/>
        <sz val="10"/>
        <rFont val="Arial"/>
        <family val="2"/>
      </rPr>
      <t>exp{-ax}</t>
    </r>
    <r>
      <rPr>
        <sz val="10"/>
        <rFont val="Arial"/>
        <family val="0"/>
      </rPr>
      <t xml:space="preserve">, </t>
    </r>
    <r>
      <rPr>
        <b/>
        <i/>
        <sz val="10"/>
        <rFont val="Arial"/>
        <family val="2"/>
      </rPr>
      <t>x&gt;0</t>
    </r>
    <r>
      <rPr>
        <sz val="10"/>
        <rFont val="Arial"/>
        <family val="0"/>
      </rPr>
      <t xml:space="preserve">, </t>
    </r>
    <r>
      <rPr>
        <b/>
        <i/>
        <sz val="12"/>
        <rFont val="Symbol"/>
        <family val="1"/>
      </rPr>
      <t>G</t>
    </r>
    <r>
      <rPr>
        <sz val="10"/>
        <rFont val="Arial"/>
        <family val="0"/>
      </rPr>
      <t xml:space="preserve"> being the gamma function, also called </t>
    </r>
    <r>
      <rPr>
        <i/>
        <sz val="10"/>
        <rFont val="Arial"/>
        <family val="2"/>
      </rPr>
      <t>generalized factorial</t>
    </r>
    <r>
      <rPr>
        <sz val="10"/>
        <rFont val="Arial"/>
        <family val="0"/>
      </rPr>
      <t xml:space="preserve"> (</t>
    </r>
    <r>
      <rPr>
        <b/>
        <i/>
        <sz val="12"/>
        <rFont val="Symbol"/>
        <family val="1"/>
      </rPr>
      <t>G</t>
    </r>
    <r>
      <rPr>
        <b/>
        <i/>
        <sz val="10"/>
        <rFont val="Arial"/>
        <family val="0"/>
      </rPr>
      <t>(</t>
    </r>
    <r>
      <rPr>
        <b/>
        <i/>
        <sz val="10"/>
        <rFont val="Arial"/>
        <family val="2"/>
      </rPr>
      <t>z</t>
    </r>
    <r>
      <rPr>
        <b/>
        <i/>
        <sz val="10"/>
        <rFont val="Arial"/>
        <family val="0"/>
      </rPr>
      <t>)</t>
    </r>
    <r>
      <rPr>
        <sz val="10"/>
        <rFont val="Arial"/>
        <family val="0"/>
      </rPr>
      <t xml:space="preserve"> is the integral along the positive real line of </t>
    </r>
    <r>
      <rPr>
        <b/>
        <i/>
        <sz val="10"/>
        <rFont val="Arial"/>
        <family val="2"/>
      </rPr>
      <t>x</t>
    </r>
    <r>
      <rPr>
        <b/>
        <i/>
        <vertAlign val="superscript"/>
        <sz val="10"/>
        <rFont val="Arial"/>
        <family val="2"/>
      </rPr>
      <t>z-1</t>
    </r>
    <r>
      <rPr>
        <b/>
        <i/>
        <sz val="10"/>
        <rFont val="Arial"/>
        <family val="2"/>
      </rPr>
      <t>exp{-x};</t>
    </r>
    <r>
      <rPr>
        <sz val="10"/>
        <rFont val="Arial"/>
        <family val="0"/>
      </rPr>
      <t xml:space="preserve"> for </t>
    </r>
    <r>
      <rPr>
        <b/>
        <i/>
        <sz val="10"/>
        <rFont val="Arial"/>
        <family val="2"/>
      </rPr>
      <t>n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is</t>
    </r>
    <r>
      <rPr>
        <sz val="10"/>
        <rFont val="Arial"/>
        <family val="0"/>
      </rPr>
      <t xml:space="preserve"> positive integer, </t>
    </r>
    <r>
      <rPr>
        <b/>
        <i/>
        <sz val="12"/>
        <rFont val="Symbol"/>
        <family val="1"/>
      </rPr>
      <t>G</t>
    </r>
    <r>
      <rPr>
        <b/>
        <i/>
        <sz val="10"/>
        <rFont val="Arial"/>
        <family val="0"/>
      </rPr>
      <t>(</t>
    </r>
    <r>
      <rPr>
        <b/>
        <i/>
        <sz val="10"/>
        <rFont val="Arial"/>
        <family val="2"/>
      </rPr>
      <t>n</t>
    </r>
    <r>
      <rPr>
        <b/>
        <i/>
        <sz val="10"/>
        <rFont val="Arial"/>
        <family val="0"/>
      </rPr>
      <t>)=(</t>
    </r>
    <r>
      <rPr>
        <b/>
        <i/>
        <sz val="10"/>
        <rFont val="Arial"/>
        <family val="2"/>
      </rPr>
      <t>n-1</t>
    </r>
    <r>
      <rPr>
        <b/>
        <i/>
        <sz val="10"/>
        <rFont val="Arial"/>
        <family val="0"/>
      </rPr>
      <t>)!</t>
    </r>
    <r>
      <rPr>
        <sz val="10"/>
        <rFont val="Arial"/>
        <family val="0"/>
      </rPr>
      <t>). The</t>
    </r>
    <r>
      <rPr>
        <sz val="10"/>
        <rFont val="Arial"/>
        <family val="2"/>
      </rPr>
      <t xml:space="preserve"> expectation</t>
    </r>
    <r>
      <rPr>
        <sz val="10"/>
        <rFont val="Arial"/>
        <family val="0"/>
      </rPr>
      <t xml:space="preserve"> and variance are  </t>
    </r>
    <r>
      <rPr>
        <b/>
        <i/>
        <sz val="10"/>
        <rFont val="Arial"/>
        <family val="2"/>
      </rPr>
      <t>E[X]=p/a</t>
    </r>
    <r>
      <rPr>
        <sz val="10"/>
        <rFont val="Arial"/>
        <family val="0"/>
      </rPr>
      <t xml:space="preserve"> and  </t>
    </r>
    <r>
      <rPr>
        <b/>
        <i/>
        <sz val="10"/>
        <rFont val="Arial"/>
        <family val="2"/>
      </rPr>
      <t>Var(X)=p/a</t>
    </r>
    <r>
      <rPr>
        <b/>
        <i/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, respectively. The mode is equal to </t>
    </r>
    <r>
      <rPr>
        <b/>
        <i/>
        <sz val="10"/>
        <rFont val="Arial"/>
        <family val="2"/>
      </rPr>
      <t>(p-1)/a</t>
    </r>
    <r>
      <rPr>
        <sz val="10"/>
        <rFont val="Arial"/>
        <family val="0"/>
      </rPr>
      <t xml:space="preserve"> when this ratio is positive </t>
    </r>
    <r>
      <rPr>
        <i/>
        <sz val="10"/>
        <rFont val="Arial"/>
        <family val="2"/>
      </rPr>
      <t>(</t>
    </r>
    <r>
      <rPr>
        <b/>
        <i/>
        <sz val="10"/>
        <rFont val="Arial"/>
        <family val="2"/>
      </rPr>
      <t>p&gt;1</t>
    </r>
    <r>
      <rPr>
        <i/>
        <sz val="10"/>
        <rFont val="Arial"/>
        <family val="2"/>
      </rPr>
      <t>)</t>
    </r>
    <r>
      <rPr>
        <sz val="10"/>
        <rFont val="Arial"/>
        <family val="0"/>
      </rPr>
      <t xml:space="preserve"> and, if not, it does not exist (decreasing probability function). The median of the distribution does not have an explicit expression and is computed by using approximations. </t>
    </r>
    <r>
      <rPr>
        <sz val="10"/>
        <rFont val="Arial"/>
        <family val="2"/>
      </rPr>
      <t>The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 xml:space="preserve">Gamma distribution is </t>
    </r>
    <r>
      <rPr>
        <sz val="10"/>
        <rFont val="Arial"/>
        <family val="2"/>
      </rPr>
      <t xml:space="preserve">often </t>
    </r>
    <r>
      <rPr>
        <sz val="10"/>
        <rFont val="Arial"/>
        <family val="0"/>
      </rPr>
      <t>used to model the waiting times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in simulation studies</t>
    </r>
    <r>
      <rPr>
        <sz val="10"/>
        <rFont val="Arial"/>
        <family val="0"/>
      </rPr>
      <t xml:space="preserve"> and  as a competing model for the log-normal distributions. The Chi-square (</t>
    </r>
    <r>
      <rPr>
        <b/>
        <i/>
        <sz val="12"/>
        <rFont val="Symbol"/>
        <family val="1"/>
      </rPr>
      <t>g</t>
    </r>
    <r>
      <rPr>
        <b/>
        <i/>
        <sz val="10"/>
        <rFont val="Arial"/>
        <family val="2"/>
      </rPr>
      <t>(1/2 , n/2)</t>
    </r>
    <r>
      <rPr>
        <sz val="10"/>
        <rFont val="Arial"/>
        <family val="0"/>
      </rPr>
      <t xml:space="preserve">), and negative exponential </t>
    </r>
    <r>
      <rPr>
        <i/>
        <sz val="10"/>
        <rFont val="Arial"/>
        <family val="2"/>
      </rPr>
      <t>(</t>
    </r>
    <r>
      <rPr>
        <b/>
        <i/>
        <sz val="12"/>
        <rFont val="Symbol"/>
        <family val="1"/>
      </rPr>
      <t>g</t>
    </r>
    <r>
      <rPr>
        <b/>
        <i/>
        <sz val="10"/>
        <rFont val="Arial"/>
        <family val="2"/>
      </rPr>
      <t>(a,1)</t>
    </r>
    <r>
      <rPr>
        <sz val="10"/>
        <rFont val="Arial"/>
        <family val="0"/>
      </rPr>
      <t xml:space="preserve">) distributions are particular types of the gamma distributions. The skewness and the (excess of) kurtosis coefficients are </t>
    </r>
    <r>
      <rPr>
        <b/>
        <i/>
        <sz val="10"/>
        <rFont val="Symbol"/>
        <family val="1"/>
      </rPr>
      <t>g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>=2·p</t>
    </r>
    <r>
      <rPr>
        <b/>
        <i/>
        <vertAlign val="superscript"/>
        <sz val="10"/>
        <rFont val="Arial"/>
        <family val="2"/>
      </rPr>
      <t>-0.5</t>
    </r>
    <r>
      <rPr>
        <sz val="10"/>
        <rFont val="Arial"/>
        <family val="0"/>
      </rPr>
      <t xml:space="preserve"> and </t>
    </r>
    <r>
      <rPr>
        <b/>
        <sz val="10"/>
        <rFont val="Symbol"/>
        <family val="1"/>
      </rPr>
      <t>g</t>
    </r>
    <r>
      <rPr>
        <b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=</t>
    </r>
    <r>
      <rPr>
        <b/>
        <i/>
        <sz val="10"/>
        <rFont val="Symbol"/>
        <family val="1"/>
      </rPr>
      <t>6</t>
    </r>
    <r>
      <rPr>
        <b/>
        <i/>
        <sz val="10"/>
        <rFont val="Arial"/>
        <family val="2"/>
      </rPr>
      <t>p</t>
    </r>
    <r>
      <rPr>
        <b/>
        <i/>
        <vertAlign val="superscript"/>
        <sz val="10"/>
        <rFont val="Symbol"/>
        <family val="1"/>
      </rPr>
      <t>-1</t>
    </r>
    <r>
      <rPr>
        <i/>
        <vertAlign val="superscript"/>
        <sz val="10"/>
        <rFont val="Symbol"/>
        <family val="1"/>
      </rPr>
      <t xml:space="preserve"> </t>
    </r>
    <r>
      <rPr>
        <sz val="10"/>
        <rFont val="Arial"/>
        <family val="0"/>
      </rPr>
      <t>respectively.</t>
    </r>
  </si>
</sst>
</file>

<file path=xl/styles.xml><?xml version="1.0" encoding="utf-8"?>
<styleSheet xmlns="http://schemas.openxmlformats.org/spreadsheetml/2006/main">
  <numFmts count="21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0.0000"/>
    <numFmt numFmtId="175" formatCode="0.00000"/>
    <numFmt numFmtId="176" formatCode="0.000000"/>
  </numFmts>
  <fonts count="2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i/>
      <vertAlign val="subscript"/>
      <sz val="10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vertAlign val="subscript"/>
      <sz val="10"/>
      <name val="Symbol"/>
      <family val="1"/>
    </font>
    <font>
      <b/>
      <sz val="9.5"/>
      <name val="Arial"/>
      <family val="2"/>
    </font>
    <font>
      <i/>
      <sz val="10"/>
      <name val="Arial"/>
      <family val="2"/>
    </font>
    <font>
      <i/>
      <vertAlign val="superscript"/>
      <sz val="10"/>
      <name val="Symbol"/>
      <family val="1"/>
    </font>
    <font>
      <sz val="14"/>
      <color indexed="60"/>
      <name val="Arial Black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Symbol"/>
      <family val="1"/>
    </font>
    <font>
      <b/>
      <i/>
      <sz val="12"/>
      <name val="Symbol"/>
      <family val="1"/>
    </font>
    <font>
      <b/>
      <i/>
      <vertAlign val="superscript"/>
      <sz val="10"/>
      <name val="Arial"/>
      <family val="2"/>
    </font>
    <font>
      <b/>
      <i/>
      <vertAlign val="superscript"/>
      <sz val="10"/>
      <name val="Symbol"/>
      <family val="1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2" borderId="1" xfId="0" applyFont="1" applyFill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175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right"/>
    </xf>
    <xf numFmtId="173" fontId="1" fillId="0" borderId="11" xfId="0" applyNumberFormat="1" applyFont="1" applyBorder="1" applyAlignment="1">
      <alignment horizontal="center"/>
    </xf>
    <xf numFmtId="173" fontId="1" fillId="0" borderId="1" xfId="0" applyNumberFormat="1" applyFont="1" applyBorder="1" applyAlignment="1">
      <alignment horizontal="center"/>
    </xf>
    <xf numFmtId="0" fontId="1" fillId="2" borderId="12" xfId="0" applyFont="1" applyFill="1" applyBorder="1" applyAlignment="1">
      <alignment horizontal="right"/>
    </xf>
    <xf numFmtId="173" fontId="1" fillId="0" borderId="12" xfId="0" applyNumberFormat="1" applyFont="1" applyBorder="1" applyAlignment="1">
      <alignment horizontal="center"/>
    </xf>
    <xf numFmtId="173" fontId="1" fillId="0" borderId="3" xfId="0" applyNumberFormat="1" applyFont="1" applyBorder="1" applyAlignment="1">
      <alignment horizontal="center"/>
    </xf>
    <xf numFmtId="0" fontId="0" fillId="3" borderId="0" xfId="0" applyFill="1" applyAlignment="1">
      <alignment/>
    </xf>
    <xf numFmtId="0" fontId="2" fillId="2" borderId="4" xfId="0" applyFont="1" applyFill="1" applyBorder="1" applyAlignment="1">
      <alignment horizontal="right"/>
    </xf>
    <xf numFmtId="176" fontId="1" fillId="4" borderId="13" xfId="0" applyNumberFormat="1" applyFont="1" applyFill="1" applyBorder="1" applyAlignment="1">
      <alignment horizontal="left"/>
    </xf>
    <xf numFmtId="0" fontId="1" fillId="5" borderId="4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0" fillId="2" borderId="9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right"/>
    </xf>
    <xf numFmtId="0" fontId="1" fillId="4" borderId="20" xfId="0" applyFont="1" applyFill="1" applyBorder="1" applyAlignment="1">
      <alignment horizontal="right"/>
    </xf>
    <xf numFmtId="0" fontId="13" fillId="6" borderId="11" xfId="0" applyFont="1" applyFill="1" applyBorder="1" applyAlignment="1">
      <alignment horizontal="center"/>
    </xf>
    <xf numFmtId="0" fontId="13" fillId="6" borderId="20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14" fillId="6" borderId="11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Gamma distribution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Prob. density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Hoja2!$B$1:$B$201</c:f>
              <c:numCach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</c:numCache>
            </c:numRef>
          </c:xVal>
          <c:yVal>
            <c:numRef>
              <c:f>Hoja2!$C$1:$C$201</c:f>
              <c:numCache>
                <c:ptCount val="201"/>
                <c:pt idx="0">
                  <c:v>0</c:v>
                </c:pt>
                <c:pt idx="1">
                  <c:v>1.0725120737490101</c:v>
                </c:pt>
                <c:pt idx="2">
                  <c:v>1.4378526852984306</c:v>
                </c:pt>
                <c:pt idx="3">
                  <c:v>1.4457322173025673</c:v>
                </c:pt>
                <c:pt idx="4">
                  <c:v>1.2921377152766182</c:v>
                </c:pt>
                <c:pt idx="5">
                  <c:v>1.082682265985761</c:v>
                </c:pt>
                <c:pt idx="6">
                  <c:v>0.8708923516530547</c:v>
                </c:pt>
                <c:pt idx="7">
                  <c:v>0.6810727014608554</c:v>
                </c:pt>
                <c:pt idx="8">
                  <c:v>0.5217562109678375</c:v>
                </c:pt>
                <c:pt idx="9">
                  <c:v>0.3934616032747593</c:v>
                </c:pt>
                <c:pt idx="10">
                  <c:v>0.2930502222448813</c:v>
                </c:pt>
                <c:pt idx="11">
                  <c:v>0.21608118231253745</c:v>
                </c:pt>
                <c:pt idx="12">
                  <c:v>0.15801114335473684</c:v>
                </c:pt>
                <c:pt idx="13">
                  <c:v>0.11474453996166543</c:v>
                </c:pt>
                <c:pt idx="14">
                  <c:v>0.08283214725632196</c:v>
                </c:pt>
                <c:pt idx="15">
                  <c:v>0.05949005224509489</c:v>
                </c:pt>
                <c:pt idx="16">
                  <c:v>0.04253586619690088</c:v>
                </c:pt>
                <c:pt idx="17">
                  <c:v>0.030294684023976913</c:v>
                </c:pt>
                <c:pt idx="18">
                  <c:v>0.02150167128309248</c:v>
                </c:pt>
                <c:pt idx="19">
                  <c:v>0.015213723577899383</c:v>
                </c:pt>
                <c:pt idx="20">
                  <c:v>0.010734804093801063</c:v>
                </c:pt>
                <c:pt idx="21">
                  <c:v>0.007555542093057309</c:v>
                </c:pt>
                <c:pt idx="22">
                  <c:v>0.005305804243815832</c:v>
                </c:pt>
                <c:pt idx="23">
                  <c:v>0.0037182499879239326</c:v>
                </c:pt>
                <c:pt idx="24">
                  <c:v>0.0026007834814718448</c:v>
                </c:pt>
                <c:pt idx="25">
                  <c:v>0.0018159971906551425</c:v>
                </c:pt>
                <c:pt idx="26">
                  <c:v>0.0012659912932581681</c:v>
                </c:pt>
                <c:pt idx="27">
                  <c:v>0.0008812585474382079</c:v>
                </c:pt>
                <c:pt idx="28">
                  <c:v>0.0006126039837950458</c:v>
                </c:pt>
                <c:pt idx="29">
                  <c:v>0.000425306470998365</c:v>
                </c:pt>
                <c:pt idx="30">
                  <c:v>0.0002949221929850475</c:v>
                </c:pt>
                <c:pt idx="31">
                  <c:v>0.00020428199991129095</c:v>
                </c:pt>
                <c:pt idx="32">
                  <c:v>0.0001413515557004273</c:v>
                </c:pt>
                <c:pt idx="33">
                  <c:v>9.771174324070462E-05</c:v>
                </c:pt>
                <c:pt idx="34">
                  <c:v>6.748293235543262E-05</c:v>
                </c:pt>
                <c:pt idx="35">
                  <c:v>4.6565608273793326E-05</c:v>
                </c:pt>
                <c:pt idx="36">
                  <c:v>3.21056852726743E-05</c:v>
                </c:pt>
                <c:pt idx="37">
                  <c:v>2.2118892330817683E-05</c:v>
                </c:pt>
                <c:pt idx="38">
                  <c:v>1.5227459545057842E-05</c:v>
                </c:pt>
                <c:pt idx="39">
                  <c:v>1.0475883788071346E-05</c:v>
                </c:pt>
                <c:pt idx="40">
                  <c:v>7.202251182650257E-06</c:v>
                </c:pt>
                <c:pt idx="41">
                  <c:v>4.948508677922223E-06</c:v>
                </c:pt>
                <c:pt idx="42">
                  <c:v>3.3979890663728964E-06</c:v>
                </c:pt>
                <c:pt idx="43">
                  <c:v>2.3319720966234843E-06</c:v>
                </c:pt>
                <c:pt idx="44">
                  <c:v>1.5995203790499817E-06</c:v>
                </c:pt>
                <c:pt idx="45">
                  <c:v>1.0965585417133587E-06</c:v>
                </c:pt>
                <c:pt idx="46">
                  <c:v>7.513795093212304E-07</c:v>
                </c:pt>
                <c:pt idx="47">
                  <c:v>5.146139809149318E-07</c:v>
                </c:pt>
                <c:pt idx="48">
                  <c:v>3.522955581727467E-07</c:v>
                </c:pt>
                <c:pt idx="49">
                  <c:v>2.4107058258026767E-07</c:v>
                </c:pt>
                <c:pt idx="50">
                  <c:v>1.6489228980922818E-07</c:v>
                </c:pt>
                <c:pt idx="51">
                  <c:v>1.1274121944176087E-07</c:v>
                </c:pt>
                <c:pt idx="52">
                  <c:v>7.705451704173329E-08</c:v>
                </c:pt>
                <c:pt idx="53">
                  <c:v>5.264447947625847E-08</c:v>
                </c:pt>
                <c:pt idx="54">
                  <c:v>3.595447348918087E-08</c:v>
                </c:pt>
                <c:pt idx="55">
                  <c:v>2.4547319219352242E-08</c:v>
                </c:pt>
                <c:pt idx="56">
                  <c:v>1.675373397006171E-08</c:v>
                </c:pt>
                <c:pt idx="57">
                  <c:v>1.143090593547493E-08</c:v>
                </c:pt>
                <c:pt idx="58">
                  <c:v>7.796792855929902E-09</c:v>
                </c:pt>
                <c:pt idx="59">
                  <c:v>5.3164559693262015E-09</c:v>
                </c:pt>
                <c:pt idx="60">
                  <c:v>3.624129162818842E-09</c:v>
                </c:pt>
                <c:pt idx="61">
                  <c:v>2.4698152010474962E-09</c:v>
                </c:pt>
                <c:pt idx="62">
                  <c:v>1.682707075974955E-09</c:v>
                </c:pt>
                <c:pt idx="63">
                  <c:v>1.146145063416417E-09</c:v>
                </c:pt>
                <c:pt idx="64">
                  <c:v>7.804789959850813E-10</c:v>
                </c:pt>
                <c:pt idx="65">
                  <c:v>5.313452589641725E-10</c:v>
                </c:pt>
                <c:pt idx="66">
                  <c:v>3.616509381181401E-10</c:v>
                </c:pt>
                <c:pt idx="67">
                  <c:v>2.46094932177399E-10</c:v>
                </c:pt>
                <c:pt idx="68">
                  <c:v>1.67424491135938E-10</c:v>
                </c:pt>
                <c:pt idx="69">
                  <c:v>1.138784042617023E-10</c:v>
                </c:pt>
                <c:pt idx="70">
                  <c:v>7.74412812043749E-11</c:v>
                </c:pt>
                <c:pt idx="71">
                  <c:v>5.2652020941718053E-11</c:v>
                </c:pt>
                <c:pt idx="72">
                  <c:v>3.579079953957154E-11</c:v>
                </c:pt>
                <c:pt idx="73">
                  <c:v>2.432450276161544E-11</c:v>
                </c:pt>
                <c:pt idx="74">
                  <c:v>1.652856073987738E-11</c:v>
                </c:pt>
                <c:pt idx="75">
                  <c:v>1.1229147563571772E-11</c:v>
                </c:pt>
                <c:pt idx="76">
                  <c:v>7.627484347911153E-12</c:v>
                </c:pt>
                <c:pt idx="77">
                  <c:v>5.180130075796719E-12</c:v>
                </c:pt>
                <c:pt idx="78">
                  <c:v>3.5174404208900714E-12</c:v>
                </c:pt>
                <c:pt idx="79">
                  <c:v>2.388039168767099E-12</c:v>
                </c:pt>
                <c:pt idx="80">
                  <c:v>1.6210131904231634E-12</c:v>
                </c:pt>
                <c:pt idx="81">
                  <c:v>1.1001801068841954E-12</c:v>
                </c:pt>
                <c:pt idx="82">
                  <c:v>7.465773821150243E-13</c:v>
                </c:pt>
                <c:pt idx="83">
                  <c:v>5.065487825283709E-13</c:v>
                </c:pt>
                <c:pt idx="84">
                  <c:v>3.43640764708338E-13</c:v>
                </c:pt>
                <c:pt idx="85">
                  <c:v>2.330915467097183E-13</c:v>
                </c:pt>
                <c:pt idx="86">
                  <c:v>1.580841238071062E-13</c:v>
                </c:pt>
                <c:pt idx="87">
                  <c:v>1.0719913106820749E-13</c:v>
                </c:pt>
                <c:pt idx="88">
                  <c:v>7.268367735161713E-14</c:v>
                </c:pt>
                <c:pt idx="89">
                  <c:v>4.927497737960715E-14</c:v>
                </c:pt>
                <c:pt idx="90">
                  <c:v>3.340112875837422E-14</c:v>
                </c:pt>
                <c:pt idx="91">
                  <c:v>2.2638217791033038E-14</c:v>
                </c:pt>
                <c:pt idx="92">
                  <c:v>1.5341607798353968E-14</c:v>
                </c:pt>
                <c:pt idx="93">
                  <c:v>1.0395567541801774E-14</c:v>
                </c:pt>
                <c:pt idx="94">
                  <c:v>7.0432858864472474E-15</c:v>
                </c:pt>
                <c:pt idx="95">
                  <c:v>4.771481844322574E-15</c:v>
                </c:pt>
                <c:pt idx="96">
                  <c:v>3.2320875077502623E-15</c:v>
                </c:pt>
                <c:pt idx="97">
                  <c:v>2.1891010995591477E-15</c:v>
                </c:pt>
                <c:pt idx="98">
                  <c:v>1.4825261678726756E-15</c:v>
                </c:pt>
                <c:pt idx="99">
                  <c:v>1.003907488782121E-15</c:v>
                </c:pt>
                <c:pt idx="100">
                  <c:v>6.797366809050056E-16</c:v>
                </c:pt>
                <c:pt idx="101">
                  <c:v>4.601975344687202E-16</c:v>
                </c:pt>
                <c:pt idx="102">
                  <c:v>3.11533886277596E-16</c:v>
                </c:pt>
                <c:pt idx="103">
                  <c:v>2.1087473653039003E-16</c:v>
                </c:pt>
                <c:pt idx="104">
                  <c:v>1.4272592778908417E-16</c:v>
                </c:pt>
                <c:pt idx="105">
                  <c:v>9.659197404842434E-17</c:v>
                </c:pt>
                <c:pt idx="106">
                  <c:v>6.536417969548756E-17</c:v>
                </c:pt>
                <c:pt idx="107">
                  <c:v>4.422826824390601E-17</c:v>
                </c:pt>
                <c:pt idx="108">
                  <c:v>2.992417045771799E-17</c:v>
                </c:pt>
                <c:pt idx="109">
                  <c:v>2.0244500682858797E-17</c:v>
                </c:pt>
                <c:pt idx="110">
                  <c:v>1.369479274557129E-17</c:v>
                </c:pt>
                <c:pt idx="111">
                  <c:v>9.263347686420443E-18</c:v>
                </c:pt>
                <c:pt idx="112">
                  <c:v>6.265348257043382E-18</c:v>
                </c:pt>
                <c:pt idx="113">
                  <c:v>4.237286643984304E-18</c:v>
                </c:pt>
                <c:pt idx="114">
                  <c:v>2.8654739143525737E-18</c:v>
                </c:pt>
                <c:pt idx="115">
                  <c:v>1.9376335939562765E-18</c:v>
                </c:pt>
                <c:pt idx="116">
                  <c:v>1.310128854160983E-18</c:v>
                </c:pt>
                <c:pt idx="117">
                  <c:v>8.857763720565159E-19</c:v>
                </c:pt>
                <c:pt idx="118">
                  <c:v>5.988284760881738E-19</c:v>
                </c:pt>
                <c:pt idx="119">
                  <c:v>4.0480848362208776E-19</c:v>
                </c:pt>
                <c:pt idx="120">
                  <c:v>2.7363150390975687E-19</c:v>
                </c:pt>
                <c:pt idx="121">
                  <c:v>1.8494918798340294E-19</c:v>
                </c:pt>
                <c:pt idx="122">
                  <c:v>1.2499973620496903E-19</c:v>
                </c:pt>
                <c:pt idx="123">
                  <c:v>8.447663080381147E-20</c:v>
                </c:pt>
                <c:pt idx="124">
                  <c:v>5.708675611478854E-20</c:v>
                </c:pt>
                <c:pt idx="125">
                  <c:v>3.857499696259114E-20</c:v>
                </c:pt>
                <c:pt idx="126">
                  <c:v>2.6064454489707087E-20</c:v>
                </c:pt>
                <c:pt idx="127">
                  <c:v>1.761018924084251E-20</c:v>
                </c:pt>
                <c:pt idx="128">
                  <c:v>1.1897411389095198E-20</c:v>
                </c:pt>
                <c:pt idx="129">
                  <c:v>8.037378610590458E-21</c:v>
                </c:pt>
                <c:pt idx="130">
                  <c:v>5.429380465375136E-21</c:v>
                </c:pt>
                <c:pt idx="131">
                  <c:v>3.667418121675999E-21</c:v>
                </c:pt>
                <c:pt idx="132">
                  <c:v>2.4771098680023E-21</c:v>
                </c:pt>
                <c:pt idx="133">
                  <c:v>1.673035615911872E-21</c:v>
                </c:pt>
                <c:pt idx="134">
                  <c:v>1.1299014111606002E-21</c:v>
                </c:pt>
                <c:pt idx="135">
                  <c:v>7.630477716609152E-22</c:v>
                </c:pt>
                <c:pt idx="136">
                  <c:v>5.152750042228938E-22</c:v>
                </c:pt>
                <c:pt idx="137">
                  <c:v>3.479388642910557E-22</c:v>
                </c:pt>
                <c:pt idx="138">
                  <c:v>2.3493280717536715E-22</c:v>
                </c:pt>
                <c:pt idx="139">
                  <c:v>1.586213307741256E-22</c:v>
                </c:pt>
                <c:pt idx="140">
                  <c:v>1.0709200060823374E-22</c:v>
                </c:pt>
                <c:pt idx="141">
                  <c:v>7.229867131188693E-23</c:v>
                </c:pt>
                <c:pt idx="142">
                  <c:v>4.880695966566066E-23</c:v>
                </c:pt>
                <c:pt idx="143">
                  <c:v>3.294667981226885E-23</c:v>
                </c:pt>
                <c:pt idx="144">
                  <c:v>2.2239259228680727E-23</c:v>
                </c:pt>
                <c:pt idx="145">
                  <c:v>1.5010945028787017E-23</c:v>
                </c:pt>
                <c:pt idx="146">
                  <c:v>1.0131531413512462E-23</c:v>
                </c:pt>
                <c:pt idx="147">
                  <c:v>6.837884826828973E-24</c:v>
                </c:pt>
                <c:pt idx="148">
                  <c:v>4.6147520288581465E-24</c:v>
                </c:pt>
                <c:pt idx="149">
                  <c:v>3.1142618788625766E-24</c:v>
                </c:pt>
                <c:pt idx="150">
                  <c:v>2.101562583227719E-24</c:v>
                </c:pt>
                <c:pt idx="151">
                  <c:v>1.4181109910528907E-24</c:v>
                </c:pt>
                <c:pt idx="152">
                  <c:v>9.568835110632161E-25</c:v>
                </c:pt>
                <c:pt idx="153">
                  <c:v>6.456380557602362E-25</c:v>
                </c:pt>
                <c:pt idx="154">
                  <c:v>4.356127857122397E-25</c:v>
                </c:pt>
                <c:pt idx="155">
                  <c:v>2.9389608635527926E-25</c:v>
                </c:pt>
                <c:pt idx="156">
                  <c:v>1.9827543451043223E-25</c:v>
                </c:pt>
                <c:pt idx="157">
                  <c:v>1.3375997273741547E-25</c:v>
                </c:pt>
                <c:pt idx="158">
                  <c:v>9.023308656767587E-26</c:v>
                </c:pt>
                <c:pt idx="159">
                  <c:v>6.086786349351393E-26</c:v>
                </c:pt>
                <c:pt idx="160">
                  <c:v>4.1057558801573146E-26</c:v>
                </c:pt>
                <c:pt idx="161">
                  <c:v>2.76937153603939E-26</c:v>
                </c:pt>
                <c:pt idx="162">
                  <c:v>1.867895474506136E-26</c:v>
                </c:pt>
                <c:pt idx="163">
                  <c:v>1.2598167173771325E-26</c:v>
                </c:pt>
                <c:pt idx="164">
                  <c:v>8.49661261338327E-27</c:v>
                </c:pt>
                <c:pt idx="165">
                  <c:v>5.7301781103338735E-27</c:v>
                </c:pt>
                <c:pt idx="166">
                  <c:v>3.864332365346008E-27</c:v>
                </c:pt>
                <c:pt idx="167">
                  <c:v>2.605943903547996E-27</c:v>
                </c:pt>
                <c:pt idx="168">
                  <c:v>1.7572764160595985E-27</c:v>
                </c:pt>
                <c:pt idx="169">
                  <c:v>1.1849491414920162E-27</c:v>
                </c:pt>
                <c:pt idx="170">
                  <c:v>7.989951344539561E-28</c:v>
                </c:pt>
                <c:pt idx="171">
                  <c:v>5.387329403406566E-28</c:v>
                </c:pt>
                <c:pt idx="172">
                  <c:v>3.6323532264123212E-28</c:v>
                </c:pt>
                <c:pt idx="173">
                  <c:v>2.4489952237018993E-28</c:v>
                </c:pt>
                <c:pt idx="174">
                  <c:v>1.6510996696541386E-28</c:v>
                </c:pt>
                <c:pt idx="175">
                  <c:v>1.113125926149985E-28</c:v>
                </c:pt>
                <c:pt idx="176">
                  <c:v>7.504143399006621E-29</c:v>
                </c:pt>
                <c:pt idx="177">
                  <c:v>5.058758304070357E-29</c:v>
                </c:pt>
                <c:pt idx="178">
                  <c:v>3.410145218472498E-29</c:v>
                </c:pt>
                <c:pt idx="179">
                  <c:v>2.298730771182073E-29</c:v>
                </c:pt>
                <c:pt idx="180">
                  <c:v>1.549493614219072E-29</c:v>
                </c:pt>
                <c:pt idx="181">
                  <c:v>1.0444269454308915E-29</c:v>
                </c:pt>
                <c:pt idx="182">
                  <c:v>7.039682757008897E-30</c:v>
                </c:pt>
                <c:pt idx="183">
                  <c:v>4.744768164643232E-30</c:v>
                </c:pt>
                <c:pt idx="184">
                  <c:v>3.197893068183503E-30</c:v>
                </c:pt>
                <c:pt idx="185">
                  <c:v>2.1552618929681195E-30</c:v>
                </c:pt>
                <c:pt idx="186">
                  <c:v>1.4525245229419609E-30</c:v>
                </c:pt>
                <c:pt idx="187">
                  <c:v>9.788910164040135E-31</c:v>
                </c:pt>
                <c:pt idx="188">
                  <c:v>6.596792031112511E-31</c:v>
                </c:pt>
                <c:pt idx="189">
                  <c:v>4.445483012121058E-31</c:v>
                </c:pt>
                <c:pt idx="190">
                  <c:v>2.9956630248347537E-31</c:v>
                </c:pt>
                <c:pt idx="191">
                  <c:v>2.018621676591929E-31</c:v>
                </c:pt>
                <c:pt idx="192">
                  <c:v>1.3602069865700186E-31</c:v>
                </c:pt>
                <c:pt idx="193">
                  <c:v>9.165228328236059E-32</c:v>
                </c:pt>
                <c:pt idx="194">
                  <c:v>6.175468587215541E-32</c:v>
                </c:pt>
                <c:pt idx="195">
                  <c:v>4.1608782247238077E-32</c:v>
                </c:pt>
                <c:pt idx="196">
                  <c:v>2.803423263059103E-32</c:v>
                </c:pt>
                <c:pt idx="197">
                  <c:v>1.8887785189692684E-32</c:v>
                </c:pt>
                <c:pt idx="198">
                  <c:v>1.2725129368007443E-32</c:v>
                </c:pt>
                <c:pt idx="199">
                  <c:v>8.572989653791217E-33</c:v>
                </c:pt>
                <c:pt idx="200">
                  <c:v>5.775524441600359E-33</c:v>
                </c:pt>
              </c:numCache>
            </c:numRef>
          </c:yVal>
          <c:smooth val="0"/>
        </c:ser>
        <c:axId val="21294938"/>
        <c:axId val="57436715"/>
      </c:scatterChart>
      <c:scatterChart>
        <c:scatterStyle val="lineMarker"/>
        <c:varyColors val="0"/>
        <c:ser>
          <c:idx val="1"/>
          <c:order val="1"/>
          <c:tx>
            <c:v>Distribution function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Hoja2!$B$1:$B$201</c:f>
              <c:numCach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</c:numCache>
            </c:numRef>
          </c:xVal>
          <c:yVal>
            <c:numRef>
              <c:f>Hoja2!$D$1:$D$201</c:f>
              <c:numCache>
                <c:ptCount val="201"/>
                <c:pt idx="0">
                  <c:v>0</c:v>
                </c:pt>
                <c:pt idx="1">
                  <c:v>0.06155193505104781</c:v>
                </c:pt>
                <c:pt idx="2">
                  <c:v>0.19120786356979388</c:v>
                </c:pt>
                <c:pt idx="3">
                  <c:v>0.33737272764997656</c:v>
                </c:pt>
                <c:pt idx="4">
                  <c:v>0.4750690367863517</c:v>
                </c:pt>
                <c:pt idx="5">
                  <c:v>0.5939941502553396</c:v>
                </c:pt>
                <c:pt idx="6">
                  <c:v>0.6915589587895431</c:v>
                </c:pt>
                <c:pt idx="7">
                  <c:v>0.7689217620043526</c:v>
                </c:pt>
                <c:pt idx="8">
                  <c:v>0.8287987432761783</c:v>
                </c:pt>
                <c:pt idx="9">
                  <c:v>0.8743108767316741</c:v>
                </c:pt>
                <c:pt idx="10">
                  <c:v>0.9084218055484746</c:v>
                </c:pt>
                <c:pt idx="11">
                  <c:v>0.9337023645177442</c:v>
                </c:pt>
                <c:pt idx="12">
                  <c:v>0.9522674671115899</c:v>
                </c:pt>
                <c:pt idx="13">
                  <c:v>0.9657973005883498</c:v>
                </c:pt>
                <c:pt idx="14">
                  <c:v>0.9755940994691195</c:v>
                </c:pt>
                <c:pt idx="15">
                  <c:v>0.9826487347618473</c:v>
                </c:pt>
                <c:pt idx="16">
                  <c:v>0.9877044761774584</c:v>
                </c:pt>
                <c:pt idx="17">
                  <c:v>0.9913125538460654</c:v>
                </c:pt>
                <c:pt idx="18">
                  <c:v>0.9938779963707862</c:v>
                </c:pt>
                <c:pt idx="19">
                  <c:v>0.9956961176720416</c:v>
                </c:pt>
                <c:pt idx="20">
                  <c:v>0.9969808363486184</c:v>
                </c:pt>
                <c:pt idx="21">
                  <c:v>0.9978862471525375</c:v>
                </c:pt>
                <c:pt idx="22">
                  <c:v>0.9985228158639377</c:v>
                </c:pt>
                <c:pt idx="23">
                  <c:v>0.9989693981011732</c:v>
                </c:pt>
                <c:pt idx="24">
                  <c:v>0.9992820753931354</c:v>
                </c:pt>
                <c:pt idx="25">
                  <c:v>0.9995006007725699</c:v>
                </c:pt>
                <c:pt idx="26">
                  <c:v>0.9996530696936744</c:v>
                </c:pt>
                <c:pt idx="27">
                  <c:v>0.9997592858597275</c:v>
                </c:pt>
                <c:pt idx="28">
                  <c:v>0.9998331748079844</c:v>
                </c:pt>
                <c:pt idx="29">
                  <c:v>0.9998845072945134</c:v>
                </c:pt>
                <c:pt idx="30">
                  <c:v>0.9999201252393999</c:v>
                </c:pt>
                <c:pt idx="31">
                  <c:v>0.9999448109113143</c:v>
                </c:pt>
                <c:pt idx="32">
                  <c:v>0.9999619013385026</c:v>
                </c:pt>
                <c:pt idx="33">
                  <c:v>0.9999737214629921</c:v>
                </c:pt>
                <c:pt idx="34">
                  <c:v>0.999981888771831</c:v>
                </c:pt>
                <c:pt idx="35">
                  <c:v>0.9999875270692123</c:v>
                </c:pt>
                <c:pt idx="36">
                  <c:v>0.9999914161883126</c:v>
                </c:pt>
                <c:pt idx="37">
                  <c:v>0.9999940966469792</c:v>
                </c:pt>
                <c:pt idx="38">
                  <c:v>0.9999959426834765</c:v>
                </c:pt>
                <c:pt idx="39">
                  <c:v>0.9999972131463</c:v>
                </c:pt>
                <c:pt idx="40">
                  <c:v>0.9999980869020296</c:v>
                </c:pt>
                <c:pt idx="41">
                  <c:v>0.999998687438247</c:v>
                </c:pt>
                <c:pt idx="42">
                  <c:v>0.9999990999374199</c:v>
                </c:pt>
                <c:pt idx="43">
                  <c:v>0.9999993831120326</c:v>
                </c:pt>
                <c:pt idx="44">
                  <c:v>0.9999995773994453</c:v>
                </c:pt>
                <c:pt idx="45">
                  <c:v>0.9999997106303848</c:v>
                </c:pt>
                <c:pt idx="46">
                  <c:v>0.9999998019461619</c:v>
                </c:pt>
                <c:pt idx="47">
                  <c:v>0.9999998645032337</c:v>
                </c:pt>
                <c:pt idx="48">
                  <c:v>0.9999999073389287</c:v>
                </c:pt>
                <c:pt idx="49">
                  <c:v>0.9999999366574744</c:v>
                </c:pt>
                <c:pt idx="50">
                  <c:v>0.9999999567157739</c:v>
                </c:pt>
                <c:pt idx="51">
                  <c:v>0.9999999704330625</c:v>
                </c:pt>
                <c:pt idx="52">
                  <c:v>0.9999999798102347</c:v>
                </c:pt>
                <c:pt idx="53">
                  <c:v>0.9999999862180726</c:v>
                </c:pt>
                <c:pt idx="54">
                  <c:v>0.9999999905952419</c:v>
                </c:pt>
                <c:pt idx="55">
                  <c:v>0.9999999935842234</c:v>
                </c:pt>
                <c:pt idx="56">
                  <c:v>0.9999999956245829</c:v>
                </c:pt>
                <c:pt idx="57">
                  <c:v>0.9999999970169346</c:v>
                </c:pt>
                <c:pt idx="58">
                  <c:v>0.9999999979667846</c:v>
                </c:pt>
                <c:pt idx="59">
                  <c:v>0.9999999986145676</c:v>
                </c:pt>
                <c:pt idx="60">
                  <c:v>0.9999999990562164</c:v>
                </c:pt>
                <c:pt idx="61">
                  <c:v>0.9999999993572407</c:v>
                </c:pt>
                <c:pt idx="62">
                  <c:v>0.9999999995623604</c:v>
                </c:pt>
                <c:pt idx="63">
                  <c:v>0.9999999997020933</c:v>
                </c:pt>
                <c:pt idx="64">
                  <c:v>0.9999999997972584</c:v>
                </c:pt>
                <c:pt idx="65">
                  <c:v>0.9999999998620546</c:v>
                </c:pt>
                <c:pt idx="66">
                  <c:v>0.9999999999061625</c:v>
                </c:pt>
                <c:pt idx="67">
                  <c:v>0.9999999999361806</c:v>
                </c:pt>
                <c:pt idx="68">
                  <c:v>0.999999999956605</c:v>
                </c:pt>
                <c:pt idx="69">
                  <c:v>0.9999999999704989</c:v>
                </c:pt>
                <c:pt idx="70">
                  <c:v>0.9999999999799483</c:v>
                </c:pt>
                <c:pt idx="71">
                  <c:v>0.9999999999863735</c:v>
                </c:pt>
                <c:pt idx="72">
                  <c:v>0.9999999999907416</c:v>
                </c:pt>
                <c:pt idx="73">
                  <c:v>0.9999999999937106</c:v>
                </c:pt>
                <c:pt idx="74">
                  <c:v>0.9999999999957283</c:v>
                </c:pt>
                <c:pt idx="75">
                  <c:v>0.9999999999970991</c:v>
                </c:pt>
                <c:pt idx="76">
                  <c:v>0.9999999999980304</c:v>
                </c:pt>
                <c:pt idx="77">
                  <c:v>0.999999999998663</c:v>
                </c:pt>
                <c:pt idx="78">
                  <c:v>0.9999999999990925</c:v>
                </c:pt>
                <c:pt idx="79">
                  <c:v>0.999999999999384</c:v>
                </c:pt>
                <c:pt idx="80">
                  <c:v>0.9999999999995821</c:v>
                </c:pt>
                <c:pt idx="81">
                  <c:v>0.9999999999997164</c:v>
                </c:pt>
                <c:pt idx="82">
                  <c:v>0.9999999999998077</c:v>
                </c:pt>
                <c:pt idx="83">
                  <c:v>0.9999999999998695</c:v>
                </c:pt>
                <c:pt idx="84">
                  <c:v>0.9999999999999115</c:v>
                </c:pt>
                <c:pt idx="85">
                  <c:v>0.99999999999994</c:v>
                </c:pt>
                <c:pt idx="86">
                  <c:v>0.9999999999999594</c:v>
                </c:pt>
                <c:pt idx="87">
                  <c:v>0.9999999999999725</c:v>
                </c:pt>
                <c:pt idx="88">
                  <c:v>0.9999999999999813</c:v>
                </c:pt>
                <c:pt idx="89">
                  <c:v>0.9999999999999873</c:v>
                </c:pt>
                <c:pt idx="90">
                  <c:v>0.9999999999999915</c:v>
                </c:pt>
                <c:pt idx="91">
                  <c:v>0.9999999999999942</c:v>
                </c:pt>
                <c:pt idx="92">
                  <c:v>0.9999999999999961</c:v>
                </c:pt>
                <c:pt idx="93">
                  <c:v>0.9999999999999973</c:v>
                </c:pt>
                <c:pt idx="94">
                  <c:v>0.9999999999999982</c:v>
                </c:pt>
                <c:pt idx="95">
                  <c:v>0.9999999999999988</c:v>
                </c:pt>
                <c:pt idx="96">
                  <c:v>0.9999999999999992</c:v>
                </c:pt>
                <c:pt idx="97">
                  <c:v>0.9999999999999994</c:v>
                </c:pt>
                <c:pt idx="98">
                  <c:v>0.9999999999999997</c:v>
                </c:pt>
                <c:pt idx="99">
                  <c:v>0.9999999999999998</c:v>
                </c:pt>
                <c:pt idx="100">
                  <c:v>0.9999999999999998</c:v>
                </c:pt>
                <c:pt idx="101">
                  <c:v>0.9999999999999999</c:v>
                </c:pt>
                <c:pt idx="102">
                  <c:v>0.9999999999999999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</c:numCache>
            </c:numRef>
          </c:yVal>
          <c:smooth val="0"/>
        </c:ser>
        <c:axId val="47168388"/>
        <c:axId val="21862309"/>
      </c:scatterChart>
      <c:valAx>
        <c:axId val="21294938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36715"/>
        <c:crosses val="autoZero"/>
        <c:crossBetween val="midCat"/>
        <c:dispUnits/>
      </c:valAx>
      <c:valAx>
        <c:axId val="57436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Prob. density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294938"/>
        <c:crosses val="autoZero"/>
        <c:crossBetween val="midCat"/>
        <c:dispUnits/>
      </c:valAx>
      <c:valAx>
        <c:axId val="47168388"/>
        <c:scaling>
          <c:orientation val="minMax"/>
        </c:scaling>
        <c:axPos val="b"/>
        <c:delete val="1"/>
        <c:majorTickMark val="in"/>
        <c:minorTickMark val="none"/>
        <c:tickLblPos val="nextTo"/>
        <c:crossAx val="21862309"/>
        <c:crosses val="max"/>
        <c:crossBetween val="midCat"/>
        <c:dispUnits/>
      </c:valAx>
      <c:valAx>
        <c:axId val="21862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Distribution function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6838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19050</xdr:rowOff>
    </xdr:from>
    <xdr:to>
      <xdr:col>12</xdr:col>
      <xdr:colOff>685800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3533775" y="657225"/>
        <a:ext cx="53149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tabSelected="1" zoomScale="90" zoomScaleNormal="90" workbookViewId="0" topLeftCell="A1">
      <selection activeCell="A1" sqref="A1:M1"/>
    </sheetView>
  </sheetViews>
  <sheetFormatPr defaultColWidth="9.140625" defaultRowHeight="12.75"/>
  <cols>
    <col min="1" max="1" width="12.00390625" style="0" customWidth="1"/>
    <col min="2" max="2" width="12.57421875" style="0" customWidth="1"/>
    <col min="3" max="3" width="14.8515625" style="0" customWidth="1"/>
    <col min="4" max="4" width="12.7109375" style="0" customWidth="1"/>
    <col min="5" max="5" width="0.85546875" style="0" customWidth="1"/>
    <col min="6" max="11" width="11.421875" style="0" customWidth="1"/>
    <col min="12" max="12" width="0.85546875" style="0" customWidth="1"/>
    <col min="13" max="16384" width="11.421875" style="0" customWidth="1"/>
  </cols>
  <sheetData>
    <row r="1" spans="1:13" ht="24" customHeight="1" thickBot="1">
      <c r="A1" s="38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ht="26.25" customHeight="1" thickBot="1">
      <c r="A2" s="41" t="s">
        <v>20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ht="13.5" thickBot="1">
      <c r="A3" s="21" t="s">
        <v>1</v>
      </c>
      <c r="B3" s="23">
        <v>4</v>
      </c>
      <c r="C3" s="44" t="s">
        <v>21</v>
      </c>
      <c r="D3" s="45"/>
      <c r="E3" s="20"/>
      <c r="M3" s="20"/>
    </row>
    <row r="4" spans="1:13" ht="13.5" thickBot="1">
      <c r="A4" s="1" t="s">
        <v>0</v>
      </c>
      <c r="B4" s="24">
        <v>2</v>
      </c>
      <c r="C4" s="44"/>
      <c r="D4" s="45"/>
      <c r="E4" s="20"/>
      <c r="M4" s="20"/>
    </row>
    <row r="5" spans="1:13" ht="13.5" thickBot="1">
      <c r="A5" s="4" t="s">
        <v>3</v>
      </c>
      <c r="B5" s="8">
        <f>+B4/B3</f>
        <v>0.5</v>
      </c>
      <c r="C5" s="46"/>
      <c r="D5" s="45"/>
      <c r="E5" s="20"/>
      <c r="M5" s="20"/>
    </row>
    <row r="6" spans="1:13" ht="13.5" thickBot="1">
      <c r="A6" s="5" t="s">
        <v>4</v>
      </c>
      <c r="B6" s="8">
        <f>+B4/B3^2</f>
        <v>0.125</v>
      </c>
      <c r="C6" s="47"/>
      <c r="D6" s="48"/>
      <c r="E6" s="20"/>
      <c r="M6" s="20"/>
    </row>
    <row r="7" spans="1:13" ht="13.5" thickBot="1">
      <c r="A7" s="6" t="s">
        <v>18</v>
      </c>
      <c r="B7" s="8">
        <f>+B6^(1/2)</f>
        <v>0.3535533905932738</v>
      </c>
      <c r="E7" s="20"/>
      <c r="M7" s="20"/>
    </row>
    <row r="8" spans="1:13" ht="13.5" thickBot="1">
      <c r="A8" s="6" t="s">
        <v>12</v>
      </c>
      <c r="B8" s="8">
        <f>IF(Hoja2!A5&gt;0,Hoja2!A5,"Error")</f>
        <v>0.25</v>
      </c>
      <c r="E8" s="20"/>
      <c r="M8" s="20"/>
    </row>
    <row r="9" spans="1:13" ht="13.5" thickBot="1">
      <c r="A9" s="7" t="s">
        <v>5</v>
      </c>
      <c r="B9" s="8">
        <f>GAMMAINV(1/2,Hoja2!$A$2,Hoja2!$A$4)</f>
        <v>0.4195868541501113</v>
      </c>
      <c r="E9" s="20"/>
      <c r="M9" s="20"/>
    </row>
    <row r="10" spans="1:13" ht="15" thickBot="1">
      <c r="A10" s="14" t="s">
        <v>10</v>
      </c>
      <c r="B10" s="15">
        <f>2/B4^(1/2)</f>
        <v>1.414213562373095</v>
      </c>
      <c r="C10" s="16" t="str">
        <f>IF(B10="Error","-------",IF(B10&gt;0,"Right Skewed",IF(B10&lt;0,"Left Skewed","Symmetric")))</f>
        <v>Right Skewed</v>
      </c>
      <c r="E10" s="20"/>
      <c r="M10" s="20"/>
    </row>
    <row r="11" spans="1:13" ht="15" thickBot="1">
      <c r="A11" s="17" t="s">
        <v>11</v>
      </c>
      <c r="B11" s="18">
        <f>6/B4</f>
        <v>3</v>
      </c>
      <c r="C11" s="19" t="str">
        <f>IF(B11="Error","-------",IF(B11&gt;0,"Steep",IF(B11&lt;0,"Flat","Normal")))</f>
        <v>Steep</v>
      </c>
      <c r="E11" s="20"/>
      <c r="M11" s="20"/>
    </row>
    <row r="12" spans="1:13" ht="13.5" thickBot="1">
      <c r="A12" s="49" t="s">
        <v>13</v>
      </c>
      <c r="B12" s="50"/>
      <c r="C12" s="49" t="s">
        <v>14</v>
      </c>
      <c r="D12" s="50"/>
      <c r="E12" s="20"/>
      <c r="M12" s="20"/>
    </row>
    <row r="13" spans="1:13" ht="15" thickBot="1">
      <c r="A13" s="11" t="s">
        <v>6</v>
      </c>
      <c r="B13" s="12" t="s">
        <v>9</v>
      </c>
      <c r="C13" s="11" t="s">
        <v>7</v>
      </c>
      <c r="D13" s="13" t="s">
        <v>8</v>
      </c>
      <c r="E13" s="20"/>
      <c r="M13" s="20"/>
    </row>
    <row r="14" spans="1:13" ht="13.5" thickBot="1">
      <c r="A14" s="25">
        <v>0.1</v>
      </c>
      <c r="B14" s="10">
        <f>GAMMAINV(A14,Hoja2!$A$2,Hoja2!$A$4)</f>
        <v>0.1329527776761097</v>
      </c>
      <c r="C14" s="28">
        <v>1</v>
      </c>
      <c r="D14" s="9">
        <f>IF(C14&gt;=0,GAMMADIST(C14,Hoja2!$A$2,Hoja2!$A$4,TRUE),0)</f>
        <v>0.9084218055484746</v>
      </c>
      <c r="E14" s="20"/>
      <c r="M14" s="20"/>
    </row>
    <row r="15" spans="1:13" ht="13.5" thickBot="1">
      <c r="A15" s="26">
        <v>0.25</v>
      </c>
      <c r="B15" s="10">
        <f>GAMMAINV(A15,Hoja2!$A$2,Hoja2!$A$4)</f>
        <v>0.24031976408878108</v>
      </c>
      <c r="C15" s="29">
        <v>2</v>
      </c>
      <c r="D15" s="9">
        <f>IF(C15&gt;=0,GAMMADIST(C15,Hoja2!$A$2,Hoja2!$A$4,TRUE),0)</f>
        <v>0.9969808363486184</v>
      </c>
      <c r="E15" s="20"/>
      <c r="M15" s="20"/>
    </row>
    <row r="16" spans="1:13" ht="13.5" thickBot="1">
      <c r="A16" s="26">
        <v>0.5</v>
      </c>
      <c r="B16" s="10">
        <f>GAMMAINV(A16,Hoja2!$A$2,Hoja2!$A$4)</f>
        <v>0.4195868541501113</v>
      </c>
      <c r="C16" s="29">
        <v>3</v>
      </c>
      <c r="D16" s="9">
        <f>IF(C16&gt;=0,GAMMADIST(C16,Hoja2!$A$2,Hoja2!$A$4,TRUE),0)</f>
        <v>0.9999201252393999</v>
      </c>
      <c r="E16" s="20"/>
      <c r="M16" s="20"/>
    </row>
    <row r="17" spans="1:13" ht="13.5" thickBot="1">
      <c r="A17" s="26">
        <v>0.75</v>
      </c>
      <c r="B17" s="10">
        <f>GAMMAINV(A17,Hoja2!$A$2,Hoja2!$A$4)</f>
        <v>0.6731585244779126</v>
      </c>
      <c r="C17" s="29">
        <v>4</v>
      </c>
      <c r="D17" s="9">
        <f>IF(C17&gt;=0,GAMMADIST(C17,Hoja2!$A$2,Hoja2!$A$4,TRUE),0)</f>
        <v>0.9999980869020296</v>
      </c>
      <c r="E17" s="20"/>
      <c r="M17" s="20"/>
    </row>
    <row r="18" spans="1:13" ht="13.5" thickBot="1">
      <c r="A18" s="27">
        <v>0.9</v>
      </c>
      <c r="B18" s="10">
        <f>GAMMAINV(A18,Hoja2!$A$2,Hoja2!$A$4)</f>
        <v>0.9724294613988604</v>
      </c>
      <c r="C18" s="30">
        <v>5</v>
      </c>
      <c r="D18" s="9">
        <f>IF(C18&gt;=0,GAMMADIST(C18,Hoja2!$A$2,Hoja2!$A$4,TRUE),0)</f>
        <v>0.9999999567157739</v>
      </c>
      <c r="E18" s="20"/>
      <c r="M18" s="20"/>
    </row>
    <row r="19" spans="1:13" ht="13.5" thickBot="1">
      <c r="A19" s="31" t="s">
        <v>15</v>
      </c>
      <c r="B19" s="32"/>
      <c r="C19" s="32"/>
      <c r="D19" s="33"/>
      <c r="E19" s="20"/>
      <c r="M19" s="20"/>
    </row>
    <row r="20" spans="1:13" ht="3.75" customHeight="1" thickBot="1">
      <c r="A20" s="20"/>
      <c r="B20" s="20"/>
      <c r="C20" s="20"/>
      <c r="D20" s="20"/>
      <c r="E20" s="20"/>
      <c r="M20" s="20"/>
    </row>
    <row r="21" spans="1:13" ht="12.75">
      <c r="A21" s="34" t="s">
        <v>22</v>
      </c>
      <c r="B21" s="34"/>
      <c r="C21" s="34"/>
      <c r="D21" s="34"/>
      <c r="E21" s="20"/>
      <c r="M21" s="20"/>
    </row>
    <row r="22" spans="1:13" ht="12.75">
      <c r="A22" s="35"/>
      <c r="B22" s="35"/>
      <c r="C22" s="35"/>
      <c r="D22" s="35"/>
      <c r="E22" s="20"/>
      <c r="M22" s="20"/>
    </row>
    <row r="23" spans="1:13" ht="12.75">
      <c r="A23" s="35"/>
      <c r="B23" s="35"/>
      <c r="C23" s="35"/>
      <c r="D23" s="35"/>
      <c r="E23" s="20"/>
      <c r="M23" s="20"/>
    </row>
    <row r="24" spans="1:13" ht="12.75">
      <c r="A24" s="35"/>
      <c r="B24" s="35"/>
      <c r="C24" s="35"/>
      <c r="D24" s="35"/>
      <c r="E24" s="20"/>
      <c r="M24" s="20"/>
    </row>
    <row r="25" spans="1:13" ht="12.75">
      <c r="A25" s="35"/>
      <c r="B25" s="35"/>
      <c r="C25" s="35"/>
      <c r="D25" s="35"/>
      <c r="E25" s="20"/>
      <c r="M25" s="20"/>
    </row>
    <row r="26" spans="1:13" ht="12.75">
      <c r="A26" s="35"/>
      <c r="B26" s="35"/>
      <c r="C26" s="35"/>
      <c r="D26" s="35"/>
      <c r="E26" s="20"/>
      <c r="M26" s="20"/>
    </row>
    <row r="27" spans="1:13" ht="12.75">
      <c r="A27" s="35"/>
      <c r="B27" s="35"/>
      <c r="C27" s="35"/>
      <c r="D27" s="35"/>
      <c r="E27" s="20"/>
      <c r="M27" s="20"/>
    </row>
    <row r="28" spans="1:13" ht="7.5" customHeight="1" thickBot="1">
      <c r="A28" s="35"/>
      <c r="B28" s="35"/>
      <c r="C28" s="35"/>
      <c r="D28" s="35"/>
      <c r="E28" s="20"/>
      <c r="F28" s="20"/>
      <c r="G28" s="20"/>
      <c r="H28" s="20"/>
      <c r="I28" s="20"/>
      <c r="J28" s="20"/>
      <c r="K28" s="20"/>
      <c r="L28" s="20"/>
      <c r="M28" s="20"/>
    </row>
    <row r="29" spans="1:12" ht="13.5" thickBot="1">
      <c r="A29" s="35"/>
      <c r="B29" s="35"/>
      <c r="C29" s="35"/>
      <c r="D29" s="35"/>
      <c r="E29" s="20"/>
      <c r="F29" s="36" t="s">
        <v>16</v>
      </c>
      <c r="G29" s="37"/>
      <c r="H29" s="37"/>
      <c r="I29" s="37"/>
      <c r="J29" s="37"/>
      <c r="K29" s="22">
        <f>1-Hoja2!D201</f>
        <v>0</v>
      </c>
      <c r="L29" s="20"/>
    </row>
    <row r="30" spans="1:12" ht="5.25" customHeight="1">
      <c r="A30" s="35"/>
      <c r="B30" s="35"/>
      <c r="C30" s="35"/>
      <c r="D30" s="35"/>
      <c r="E30" s="20"/>
      <c r="F30" s="20"/>
      <c r="G30" s="20"/>
      <c r="H30" s="20"/>
      <c r="I30" s="20"/>
      <c r="J30" s="20"/>
      <c r="K30" s="20"/>
      <c r="L30" s="20"/>
    </row>
    <row r="31" spans="1:5" ht="12.75">
      <c r="A31" s="35"/>
      <c r="B31" s="35"/>
      <c r="C31" s="35"/>
      <c r="D31" s="35"/>
      <c r="E31" s="20"/>
    </row>
    <row r="32" spans="1:5" ht="12.75">
      <c r="A32" s="35"/>
      <c r="B32" s="35"/>
      <c r="C32" s="35"/>
      <c r="D32" s="35"/>
      <c r="E32" s="20"/>
    </row>
    <row r="33" spans="1:5" ht="12.75">
      <c r="A33" s="35"/>
      <c r="B33" s="35"/>
      <c r="C33" s="35"/>
      <c r="D33" s="35"/>
      <c r="E33" s="20"/>
    </row>
    <row r="34" spans="1:5" ht="12.75">
      <c r="A34" s="35"/>
      <c r="B34" s="35"/>
      <c r="C34" s="35"/>
      <c r="D34" s="35"/>
      <c r="E34" s="20"/>
    </row>
    <row r="35" spans="1:5" ht="12.75">
      <c r="A35" s="35"/>
      <c r="B35" s="35"/>
      <c r="C35" s="35"/>
      <c r="D35" s="35"/>
      <c r="E35" s="20"/>
    </row>
    <row r="36" spans="1:5" ht="12.75">
      <c r="A36" s="35"/>
      <c r="B36" s="35"/>
      <c r="C36" s="35"/>
      <c r="D36" s="35"/>
      <c r="E36" s="20"/>
    </row>
    <row r="37" spans="1:5" ht="15.75" customHeight="1">
      <c r="A37" s="35"/>
      <c r="B37" s="35"/>
      <c r="C37" s="35"/>
      <c r="D37" s="35"/>
      <c r="E37" s="20"/>
    </row>
    <row r="38" spans="1:5" ht="17.25" customHeight="1">
      <c r="A38" s="35"/>
      <c r="B38" s="35"/>
      <c r="C38" s="35"/>
      <c r="D38" s="35"/>
      <c r="E38" s="20"/>
    </row>
    <row r="39" spans="1:5" ht="17.25" customHeight="1">
      <c r="A39" s="35"/>
      <c r="B39" s="35"/>
      <c r="C39" s="35"/>
      <c r="D39" s="35"/>
      <c r="E39" s="20"/>
    </row>
    <row r="40" spans="1:5" ht="15.75" customHeight="1">
      <c r="A40" s="35"/>
      <c r="B40" s="35"/>
      <c r="C40" s="35"/>
      <c r="D40" s="35"/>
      <c r="E40" s="20"/>
    </row>
    <row r="41" spans="1:5" ht="12.75">
      <c r="A41" s="35"/>
      <c r="B41" s="35"/>
      <c r="C41" s="35"/>
      <c r="D41" s="35"/>
      <c r="E41" s="20"/>
    </row>
    <row r="42" spans="1:5" ht="5.25" customHeight="1">
      <c r="A42" s="20"/>
      <c r="B42" s="20"/>
      <c r="C42" s="20"/>
      <c r="D42" s="20"/>
      <c r="E42" s="20"/>
    </row>
  </sheetData>
  <mergeCells count="8">
    <mergeCell ref="A19:D19"/>
    <mergeCell ref="A21:D41"/>
    <mergeCell ref="F29:J29"/>
    <mergeCell ref="A1:M1"/>
    <mergeCell ref="A2:M2"/>
    <mergeCell ref="C3:D6"/>
    <mergeCell ref="A12:B12"/>
    <mergeCell ref="C12:D12"/>
  </mergeCells>
  <printOptions/>
  <pageMargins left="0.75" right="0.75" top="1" bottom="1" header="0" footer="0"/>
  <pageSetup horizontalDpi="204" verticalDpi="204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1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6384" width="11.421875" style="0" customWidth="1"/>
  </cols>
  <sheetData>
    <row r="1" spans="1:4" ht="12.75">
      <c r="A1" s="2" t="s">
        <v>19</v>
      </c>
      <c r="B1">
        <v>0</v>
      </c>
      <c r="C1">
        <f>GAMMADIST(B1,$A$2,$A$4,FALSE)</f>
        <v>0</v>
      </c>
      <c r="D1">
        <f>GAMMADIST(B1,$A$2,$A$4,TRUE)</f>
        <v>0</v>
      </c>
    </row>
    <row r="2" spans="1:4" ht="13.5" thickBot="1">
      <c r="A2" s="3">
        <f>+Hoja1!B4</f>
        <v>2</v>
      </c>
      <c r="B2">
        <f>+B1+1/10</f>
        <v>0.1</v>
      </c>
      <c r="C2">
        <f aca="true" t="shared" si="0" ref="C2:C65">GAMMADIST(B2,$A$2,$A$4,FALSE)</f>
        <v>1.0725120737490101</v>
      </c>
      <c r="D2">
        <f aca="true" t="shared" si="1" ref="D2:D22">GAMMADIST(B2,$A$2,$A$4,TRUE)</f>
        <v>0.06155193505104781</v>
      </c>
    </row>
    <row r="3" spans="1:4" ht="12.75">
      <c r="A3" s="2" t="s">
        <v>2</v>
      </c>
      <c r="B3">
        <f aca="true" t="shared" si="2" ref="B3:B66">+B2+1/10</f>
        <v>0.2</v>
      </c>
      <c r="C3">
        <f t="shared" si="0"/>
        <v>1.4378526852984306</v>
      </c>
      <c r="D3">
        <f t="shared" si="1"/>
        <v>0.19120786356979388</v>
      </c>
    </row>
    <row r="4" spans="1:4" ht="13.5" thickBot="1">
      <c r="A4" s="3">
        <f>1/Hoja1!B3</f>
        <v>0.25</v>
      </c>
      <c r="B4">
        <f t="shared" si="2"/>
        <v>0.30000000000000004</v>
      </c>
      <c r="C4">
        <f t="shared" si="0"/>
        <v>1.4457322173025673</v>
      </c>
      <c r="D4">
        <f t="shared" si="1"/>
        <v>0.33737272764997656</v>
      </c>
    </row>
    <row r="5" spans="1:4" ht="12.75">
      <c r="A5">
        <f>+(Hoja1!B4-1)/Hoja1!B3</f>
        <v>0.25</v>
      </c>
      <c r="B5">
        <f t="shared" si="2"/>
        <v>0.4</v>
      </c>
      <c r="C5">
        <f t="shared" si="0"/>
        <v>1.2921377152766182</v>
      </c>
      <c r="D5">
        <f t="shared" si="1"/>
        <v>0.4750690367863517</v>
      </c>
    </row>
    <row r="6" spans="2:4" ht="12.75">
      <c r="B6">
        <f t="shared" si="2"/>
        <v>0.5</v>
      </c>
      <c r="C6">
        <f t="shared" si="0"/>
        <v>1.082682265985761</v>
      </c>
      <c r="D6">
        <f t="shared" si="1"/>
        <v>0.5939941502553396</v>
      </c>
    </row>
    <row r="7" spans="2:4" ht="12.75">
      <c r="B7">
        <f t="shared" si="2"/>
        <v>0.6</v>
      </c>
      <c r="C7">
        <f t="shared" si="0"/>
        <v>0.8708923516530547</v>
      </c>
      <c r="D7">
        <f t="shared" si="1"/>
        <v>0.6915589587895431</v>
      </c>
    </row>
    <row r="8" spans="2:4" ht="12.75">
      <c r="B8">
        <f t="shared" si="2"/>
        <v>0.7</v>
      </c>
      <c r="C8">
        <f t="shared" si="0"/>
        <v>0.6810727014608554</v>
      </c>
      <c r="D8">
        <f t="shared" si="1"/>
        <v>0.7689217620043526</v>
      </c>
    </row>
    <row r="9" spans="2:4" ht="12.75">
      <c r="B9">
        <f t="shared" si="2"/>
        <v>0.7999999999999999</v>
      </c>
      <c r="C9">
        <f t="shared" si="0"/>
        <v>0.5217562109678375</v>
      </c>
      <c r="D9">
        <f t="shared" si="1"/>
        <v>0.8287987432761783</v>
      </c>
    </row>
    <row r="10" spans="2:4" ht="12.75">
      <c r="B10">
        <f t="shared" si="2"/>
        <v>0.8999999999999999</v>
      </c>
      <c r="C10">
        <f t="shared" si="0"/>
        <v>0.3934616032747593</v>
      </c>
      <c r="D10">
        <f t="shared" si="1"/>
        <v>0.8743108767316741</v>
      </c>
    </row>
    <row r="11" spans="2:4" ht="12.75">
      <c r="B11">
        <f t="shared" si="2"/>
        <v>0.9999999999999999</v>
      </c>
      <c r="C11">
        <f t="shared" si="0"/>
        <v>0.2930502222448813</v>
      </c>
      <c r="D11">
        <f t="shared" si="1"/>
        <v>0.9084218055484746</v>
      </c>
    </row>
    <row r="12" spans="2:4" ht="12.75">
      <c r="B12">
        <f t="shared" si="2"/>
        <v>1.0999999999999999</v>
      </c>
      <c r="C12">
        <f t="shared" si="0"/>
        <v>0.21608118231253745</v>
      </c>
      <c r="D12">
        <f t="shared" si="1"/>
        <v>0.9337023645177442</v>
      </c>
    </row>
    <row r="13" spans="2:4" ht="12.75">
      <c r="B13">
        <f t="shared" si="2"/>
        <v>1.2</v>
      </c>
      <c r="C13">
        <f t="shared" si="0"/>
        <v>0.15801114335473684</v>
      </c>
      <c r="D13">
        <f t="shared" si="1"/>
        <v>0.9522674671115899</v>
      </c>
    </row>
    <row r="14" spans="2:4" ht="12.75">
      <c r="B14">
        <f t="shared" si="2"/>
        <v>1.3</v>
      </c>
      <c r="C14">
        <f t="shared" si="0"/>
        <v>0.11474453996166543</v>
      </c>
      <c r="D14">
        <f t="shared" si="1"/>
        <v>0.9657973005883498</v>
      </c>
    </row>
    <row r="15" spans="2:4" ht="12.75">
      <c r="B15">
        <f t="shared" si="2"/>
        <v>1.4000000000000001</v>
      </c>
      <c r="C15">
        <f t="shared" si="0"/>
        <v>0.08283214725632196</v>
      </c>
      <c r="D15">
        <f t="shared" si="1"/>
        <v>0.9755940994691195</v>
      </c>
    </row>
    <row r="16" spans="2:4" ht="12.75">
      <c r="B16">
        <f t="shared" si="2"/>
        <v>1.5000000000000002</v>
      </c>
      <c r="C16">
        <f t="shared" si="0"/>
        <v>0.05949005224509489</v>
      </c>
      <c r="D16">
        <f t="shared" si="1"/>
        <v>0.9826487347618473</v>
      </c>
    </row>
    <row r="17" spans="2:4" ht="12.75">
      <c r="B17">
        <f t="shared" si="2"/>
        <v>1.6000000000000003</v>
      </c>
      <c r="C17">
        <f t="shared" si="0"/>
        <v>0.04253586619690088</v>
      </c>
      <c r="D17">
        <f t="shared" si="1"/>
        <v>0.9877044761774584</v>
      </c>
    </row>
    <row r="18" spans="2:4" ht="12.75">
      <c r="B18">
        <f t="shared" si="2"/>
        <v>1.7000000000000004</v>
      </c>
      <c r="C18">
        <f t="shared" si="0"/>
        <v>0.030294684023976913</v>
      </c>
      <c r="D18">
        <f t="shared" si="1"/>
        <v>0.9913125538460654</v>
      </c>
    </row>
    <row r="19" spans="2:4" ht="12.75">
      <c r="B19">
        <f t="shared" si="2"/>
        <v>1.8000000000000005</v>
      </c>
      <c r="C19">
        <f t="shared" si="0"/>
        <v>0.02150167128309248</v>
      </c>
      <c r="D19">
        <f t="shared" si="1"/>
        <v>0.9938779963707862</v>
      </c>
    </row>
    <row r="20" spans="2:4" ht="12.75">
      <c r="B20">
        <f t="shared" si="2"/>
        <v>1.9000000000000006</v>
      </c>
      <c r="C20">
        <f t="shared" si="0"/>
        <v>0.015213723577899383</v>
      </c>
      <c r="D20">
        <f t="shared" si="1"/>
        <v>0.9956961176720416</v>
      </c>
    </row>
    <row r="21" spans="2:4" ht="12.75">
      <c r="B21">
        <f t="shared" si="2"/>
        <v>2.0000000000000004</v>
      </c>
      <c r="C21">
        <f t="shared" si="0"/>
        <v>0.010734804093801063</v>
      </c>
      <c r="D21">
        <f t="shared" si="1"/>
        <v>0.9969808363486184</v>
      </c>
    </row>
    <row r="22" spans="2:4" ht="12.75">
      <c r="B22">
        <f t="shared" si="2"/>
        <v>2.1000000000000005</v>
      </c>
      <c r="C22">
        <f t="shared" si="0"/>
        <v>0.007555542093057309</v>
      </c>
      <c r="D22">
        <f t="shared" si="1"/>
        <v>0.9978862471525375</v>
      </c>
    </row>
    <row r="23" spans="2:4" ht="12.75">
      <c r="B23">
        <f t="shared" si="2"/>
        <v>2.2000000000000006</v>
      </c>
      <c r="C23">
        <f t="shared" si="0"/>
        <v>0.005305804243815832</v>
      </c>
      <c r="D23">
        <f aca="true" t="shared" si="3" ref="D23:D86">GAMMADIST(B23,$A$2,$A$4,TRUE)</f>
        <v>0.9985228158639377</v>
      </c>
    </row>
    <row r="24" spans="2:4" ht="12.75">
      <c r="B24">
        <f t="shared" si="2"/>
        <v>2.3000000000000007</v>
      </c>
      <c r="C24">
        <f t="shared" si="0"/>
        <v>0.0037182499879239326</v>
      </c>
      <c r="D24">
        <f t="shared" si="3"/>
        <v>0.9989693981011732</v>
      </c>
    </row>
    <row r="25" spans="2:4" ht="12.75">
      <c r="B25">
        <f t="shared" si="2"/>
        <v>2.400000000000001</v>
      </c>
      <c r="C25">
        <f t="shared" si="0"/>
        <v>0.0026007834814718448</v>
      </c>
      <c r="D25">
        <f t="shared" si="3"/>
        <v>0.9992820753931354</v>
      </c>
    </row>
    <row r="26" spans="2:4" ht="12.75">
      <c r="B26">
        <f t="shared" si="2"/>
        <v>2.500000000000001</v>
      </c>
      <c r="C26">
        <f t="shared" si="0"/>
        <v>0.0018159971906551425</v>
      </c>
      <c r="D26">
        <f t="shared" si="3"/>
        <v>0.9995006007725699</v>
      </c>
    </row>
    <row r="27" spans="2:4" ht="12.75">
      <c r="B27">
        <f t="shared" si="2"/>
        <v>2.600000000000001</v>
      </c>
      <c r="C27">
        <f t="shared" si="0"/>
        <v>0.0012659912932581681</v>
      </c>
      <c r="D27">
        <f t="shared" si="3"/>
        <v>0.9996530696936744</v>
      </c>
    </row>
    <row r="28" spans="2:4" ht="12.75">
      <c r="B28">
        <f t="shared" si="2"/>
        <v>2.700000000000001</v>
      </c>
      <c r="C28">
        <f t="shared" si="0"/>
        <v>0.0008812585474382079</v>
      </c>
      <c r="D28">
        <f t="shared" si="3"/>
        <v>0.9997592858597275</v>
      </c>
    </row>
    <row r="29" spans="2:4" ht="12.75">
      <c r="B29">
        <f t="shared" si="2"/>
        <v>2.800000000000001</v>
      </c>
      <c r="C29">
        <f t="shared" si="0"/>
        <v>0.0006126039837950458</v>
      </c>
      <c r="D29">
        <f t="shared" si="3"/>
        <v>0.9998331748079844</v>
      </c>
    </row>
    <row r="30" spans="2:4" ht="12.75">
      <c r="B30">
        <f t="shared" si="2"/>
        <v>2.9000000000000012</v>
      </c>
      <c r="C30">
        <f t="shared" si="0"/>
        <v>0.000425306470998365</v>
      </c>
      <c r="D30">
        <f t="shared" si="3"/>
        <v>0.9998845072945134</v>
      </c>
    </row>
    <row r="31" spans="2:4" ht="12.75">
      <c r="B31">
        <f t="shared" si="2"/>
        <v>3.0000000000000013</v>
      </c>
      <c r="C31">
        <f t="shared" si="0"/>
        <v>0.0002949221929850475</v>
      </c>
      <c r="D31">
        <f t="shared" si="3"/>
        <v>0.9999201252393999</v>
      </c>
    </row>
    <row r="32" spans="2:4" ht="12.75">
      <c r="B32">
        <f t="shared" si="2"/>
        <v>3.1000000000000014</v>
      </c>
      <c r="C32">
        <f t="shared" si="0"/>
        <v>0.00020428199991129095</v>
      </c>
      <c r="D32">
        <f t="shared" si="3"/>
        <v>0.9999448109113143</v>
      </c>
    </row>
    <row r="33" spans="2:4" ht="12.75">
      <c r="B33">
        <f t="shared" si="2"/>
        <v>3.2000000000000015</v>
      </c>
      <c r="C33">
        <f t="shared" si="0"/>
        <v>0.0001413515557004273</v>
      </c>
      <c r="D33">
        <f t="shared" si="3"/>
        <v>0.9999619013385026</v>
      </c>
    </row>
    <row r="34" spans="2:4" ht="12.75">
      <c r="B34">
        <f t="shared" si="2"/>
        <v>3.3000000000000016</v>
      </c>
      <c r="C34">
        <f t="shared" si="0"/>
        <v>9.771174324070462E-05</v>
      </c>
      <c r="D34">
        <f t="shared" si="3"/>
        <v>0.9999737214629921</v>
      </c>
    </row>
    <row r="35" spans="2:4" ht="12.75">
      <c r="B35">
        <f t="shared" si="2"/>
        <v>3.4000000000000017</v>
      </c>
      <c r="C35">
        <f t="shared" si="0"/>
        <v>6.748293235543262E-05</v>
      </c>
      <c r="D35">
        <f t="shared" si="3"/>
        <v>0.999981888771831</v>
      </c>
    </row>
    <row r="36" spans="2:4" ht="12.75">
      <c r="B36">
        <f t="shared" si="2"/>
        <v>3.5000000000000018</v>
      </c>
      <c r="C36">
        <f t="shared" si="0"/>
        <v>4.6565608273793326E-05</v>
      </c>
      <c r="D36">
        <f t="shared" si="3"/>
        <v>0.9999875270692123</v>
      </c>
    </row>
    <row r="37" spans="2:4" ht="12.75">
      <c r="B37">
        <f t="shared" si="2"/>
        <v>3.600000000000002</v>
      </c>
      <c r="C37">
        <f t="shared" si="0"/>
        <v>3.21056852726743E-05</v>
      </c>
      <c r="D37">
        <f t="shared" si="3"/>
        <v>0.9999914161883126</v>
      </c>
    </row>
    <row r="38" spans="2:4" ht="12.75">
      <c r="B38">
        <f t="shared" si="2"/>
        <v>3.700000000000002</v>
      </c>
      <c r="C38">
        <f t="shared" si="0"/>
        <v>2.2118892330817683E-05</v>
      </c>
      <c r="D38">
        <f t="shared" si="3"/>
        <v>0.9999940966469792</v>
      </c>
    </row>
    <row r="39" spans="2:4" ht="12.75">
      <c r="B39">
        <f t="shared" si="2"/>
        <v>3.800000000000002</v>
      </c>
      <c r="C39">
        <f t="shared" si="0"/>
        <v>1.5227459545057842E-05</v>
      </c>
      <c r="D39">
        <f t="shared" si="3"/>
        <v>0.9999959426834765</v>
      </c>
    </row>
    <row r="40" spans="2:4" ht="12.75">
      <c r="B40">
        <f t="shared" si="2"/>
        <v>3.900000000000002</v>
      </c>
      <c r="C40">
        <f t="shared" si="0"/>
        <v>1.0475883788071346E-05</v>
      </c>
      <c r="D40">
        <f t="shared" si="3"/>
        <v>0.9999972131463</v>
      </c>
    </row>
    <row r="41" spans="2:4" ht="12.75">
      <c r="B41">
        <f t="shared" si="2"/>
        <v>4.000000000000002</v>
      </c>
      <c r="C41">
        <f t="shared" si="0"/>
        <v>7.202251182650257E-06</v>
      </c>
      <c r="D41">
        <f t="shared" si="3"/>
        <v>0.9999980869020296</v>
      </c>
    </row>
    <row r="42" spans="2:4" ht="12.75">
      <c r="B42">
        <f t="shared" si="2"/>
        <v>4.100000000000001</v>
      </c>
      <c r="C42">
        <f t="shared" si="0"/>
        <v>4.948508677922223E-06</v>
      </c>
      <c r="D42">
        <f t="shared" si="3"/>
        <v>0.999998687438247</v>
      </c>
    </row>
    <row r="43" spans="2:4" ht="12.75">
      <c r="B43">
        <f t="shared" si="2"/>
        <v>4.200000000000001</v>
      </c>
      <c r="C43">
        <f t="shared" si="0"/>
        <v>3.3979890663728964E-06</v>
      </c>
      <c r="D43">
        <f t="shared" si="3"/>
        <v>0.9999990999374199</v>
      </c>
    </row>
    <row r="44" spans="2:4" ht="12.75">
      <c r="B44">
        <f t="shared" si="2"/>
        <v>4.300000000000001</v>
      </c>
      <c r="C44">
        <f t="shared" si="0"/>
        <v>2.3319720966234843E-06</v>
      </c>
      <c r="D44">
        <f t="shared" si="3"/>
        <v>0.9999993831120326</v>
      </c>
    </row>
    <row r="45" spans="2:4" ht="12.75">
      <c r="B45">
        <f t="shared" si="2"/>
        <v>4.4</v>
      </c>
      <c r="C45">
        <f t="shared" si="0"/>
        <v>1.5995203790499817E-06</v>
      </c>
      <c r="D45">
        <f t="shared" si="3"/>
        <v>0.9999995773994453</v>
      </c>
    </row>
    <row r="46" spans="2:4" ht="12.75">
      <c r="B46">
        <f t="shared" si="2"/>
        <v>4.5</v>
      </c>
      <c r="C46">
        <f t="shared" si="0"/>
        <v>1.0965585417133587E-06</v>
      </c>
      <c r="D46">
        <f t="shared" si="3"/>
        <v>0.9999997106303848</v>
      </c>
    </row>
    <row r="47" spans="2:4" ht="12.75">
      <c r="B47">
        <f t="shared" si="2"/>
        <v>4.6</v>
      </c>
      <c r="C47">
        <f t="shared" si="0"/>
        <v>7.513795093212304E-07</v>
      </c>
      <c r="D47">
        <f t="shared" si="3"/>
        <v>0.9999998019461619</v>
      </c>
    </row>
    <row r="48" spans="2:4" ht="12.75">
      <c r="B48">
        <f t="shared" si="2"/>
        <v>4.699999999999999</v>
      </c>
      <c r="C48">
        <f t="shared" si="0"/>
        <v>5.146139809149318E-07</v>
      </c>
      <c r="D48">
        <f t="shared" si="3"/>
        <v>0.9999998645032337</v>
      </c>
    </row>
    <row r="49" spans="2:4" ht="12.75">
      <c r="B49">
        <f t="shared" si="2"/>
        <v>4.799999999999999</v>
      </c>
      <c r="C49">
        <f t="shared" si="0"/>
        <v>3.522955581727467E-07</v>
      </c>
      <c r="D49">
        <f t="shared" si="3"/>
        <v>0.9999999073389287</v>
      </c>
    </row>
    <row r="50" spans="2:4" ht="12.75">
      <c r="B50">
        <f t="shared" si="2"/>
        <v>4.899999999999999</v>
      </c>
      <c r="C50">
        <f t="shared" si="0"/>
        <v>2.4107058258026767E-07</v>
      </c>
      <c r="D50">
        <f t="shared" si="3"/>
        <v>0.9999999366574744</v>
      </c>
    </row>
    <row r="51" spans="2:4" ht="12.75">
      <c r="B51">
        <f t="shared" si="2"/>
        <v>4.999999999999998</v>
      </c>
      <c r="C51">
        <f t="shared" si="0"/>
        <v>1.6489228980922818E-07</v>
      </c>
      <c r="D51">
        <f t="shared" si="3"/>
        <v>0.9999999567157739</v>
      </c>
    </row>
    <row r="52" spans="2:4" ht="12.75">
      <c r="B52">
        <f t="shared" si="2"/>
        <v>5.099999999999998</v>
      </c>
      <c r="C52">
        <f t="shared" si="0"/>
        <v>1.1274121944176087E-07</v>
      </c>
      <c r="D52">
        <f t="shared" si="3"/>
        <v>0.9999999704330625</v>
      </c>
    </row>
    <row r="53" spans="2:4" ht="12.75">
      <c r="B53">
        <f t="shared" si="2"/>
        <v>5.1999999999999975</v>
      </c>
      <c r="C53">
        <f t="shared" si="0"/>
        <v>7.705451704173329E-08</v>
      </c>
      <c r="D53">
        <f t="shared" si="3"/>
        <v>0.9999999798102347</v>
      </c>
    </row>
    <row r="54" spans="2:4" ht="12.75">
      <c r="B54">
        <f t="shared" si="2"/>
        <v>5.299999999999997</v>
      </c>
      <c r="C54">
        <f t="shared" si="0"/>
        <v>5.264447947625847E-08</v>
      </c>
      <c r="D54">
        <f t="shared" si="3"/>
        <v>0.9999999862180726</v>
      </c>
    </row>
    <row r="55" spans="2:4" ht="12.75">
      <c r="B55">
        <f t="shared" si="2"/>
        <v>5.399999999999997</v>
      </c>
      <c r="C55">
        <f t="shared" si="0"/>
        <v>3.595447348918087E-08</v>
      </c>
      <c r="D55">
        <f t="shared" si="3"/>
        <v>0.9999999905952419</v>
      </c>
    </row>
    <row r="56" spans="2:4" ht="12.75">
      <c r="B56">
        <f t="shared" si="2"/>
        <v>5.4999999999999964</v>
      </c>
      <c r="C56">
        <f t="shared" si="0"/>
        <v>2.4547319219352242E-08</v>
      </c>
      <c r="D56">
        <f t="shared" si="3"/>
        <v>0.9999999935842234</v>
      </c>
    </row>
    <row r="57" spans="2:4" ht="12.75">
      <c r="B57">
        <f t="shared" si="2"/>
        <v>5.599999999999996</v>
      </c>
      <c r="C57">
        <f t="shared" si="0"/>
        <v>1.675373397006171E-08</v>
      </c>
      <c r="D57">
        <f t="shared" si="3"/>
        <v>0.9999999956245829</v>
      </c>
    </row>
    <row r="58" spans="2:4" ht="12.75">
      <c r="B58">
        <f t="shared" si="2"/>
        <v>5.699999999999996</v>
      </c>
      <c r="C58">
        <f t="shared" si="0"/>
        <v>1.143090593547493E-08</v>
      </c>
      <c r="D58">
        <f t="shared" si="3"/>
        <v>0.9999999970169346</v>
      </c>
    </row>
    <row r="59" spans="2:4" ht="12.75">
      <c r="B59">
        <f t="shared" si="2"/>
        <v>5.799999999999995</v>
      </c>
      <c r="C59">
        <f t="shared" si="0"/>
        <v>7.796792855929902E-09</v>
      </c>
      <c r="D59">
        <f t="shared" si="3"/>
        <v>0.9999999979667846</v>
      </c>
    </row>
    <row r="60" spans="2:4" ht="12.75">
      <c r="B60">
        <f t="shared" si="2"/>
        <v>5.899999999999995</v>
      </c>
      <c r="C60">
        <f t="shared" si="0"/>
        <v>5.3164559693262015E-09</v>
      </c>
      <c r="D60">
        <f t="shared" si="3"/>
        <v>0.9999999986145676</v>
      </c>
    </row>
    <row r="61" spans="2:4" ht="12.75">
      <c r="B61">
        <f t="shared" si="2"/>
        <v>5.999999999999995</v>
      </c>
      <c r="C61">
        <f t="shared" si="0"/>
        <v>3.624129162818842E-09</v>
      </c>
      <c r="D61">
        <f t="shared" si="3"/>
        <v>0.9999999990562164</v>
      </c>
    </row>
    <row r="62" spans="2:4" ht="12.75">
      <c r="B62">
        <f t="shared" si="2"/>
        <v>6.099999999999994</v>
      </c>
      <c r="C62">
        <f t="shared" si="0"/>
        <v>2.4698152010474962E-09</v>
      </c>
      <c r="D62">
        <f t="shared" si="3"/>
        <v>0.9999999993572407</v>
      </c>
    </row>
    <row r="63" spans="2:4" ht="12.75">
      <c r="B63">
        <f t="shared" si="2"/>
        <v>6.199999999999994</v>
      </c>
      <c r="C63">
        <f t="shared" si="0"/>
        <v>1.682707075974955E-09</v>
      </c>
      <c r="D63">
        <f t="shared" si="3"/>
        <v>0.9999999995623604</v>
      </c>
    </row>
    <row r="64" spans="2:4" ht="12.75">
      <c r="B64">
        <f t="shared" si="2"/>
        <v>6.299999999999994</v>
      </c>
      <c r="C64">
        <f t="shared" si="0"/>
        <v>1.146145063416417E-09</v>
      </c>
      <c r="D64">
        <f t="shared" si="3"/>
        <v>0.9999999997020933</v>
      </c>
    </row>
    <row r="65" spans="2:4" ht="12.75">
      <c r="B65">
        <f t="shared" si="2"/>
        <v>6.399999999999993</v>
      </c>
      <c r="C65">
        <f t="shared" si="0"/>
        <v>7.804789959850813E-10</v>
      </c>
      <c r="D65">
        <f t="shared" si="3"/>
        <v>0.9999999997972584</v>
      </c>
    </row>
    <row r="66" spans="2:4" ht="12.75">
      <c r="B66">
        <f t="shared" si="2"/>
        <v>6.499999999999993</v>
      </c>
      <c r="C66">
        <f aca="true" t="shared" si="4" ref="C66:C129">GAMMADIST(B66,$A$2,$A$4,FALSE)</f>
        <v>5.313452589641725E-10</v>
      </c>
      <c r="D66">
        <f t="shared" si="3"/>
        <v>0.9999999998620546</v>
      </c>
    </row>
    <row r="67" spans="2:4" ht="12.75">
      <c r="B67">
        <f aca="true" t="shared" si="5" ref="B67:B130">+B66+1/10</f>
        <v>6.5999999999999925</v>
      </c>
      <c r="C67">
        <f t="shared" si="4"/>
        <v>3.616509381181401E-10</v>
      </c>
      <c r="D67">
        <f t="shared" si="3"/>
        <v>0.9999999999061625</v>
      </c>
    </row>
    <row r="68" spans="2:4" ht="12.75">
      <c r="B68">
        <f t="shared" si="5"/>
        <v>6.699999999999992</v>
      </c>
      <c r="C68">
        <f t="shared" si="4"/>
        <v>2.46094932177399E-10</v>
      </c>
      <c r="D68">
        <f t="shared" si="3"/>
        <v>0.9999999999361806</v>
      </c>
    </row>
    <row r="69" spans="2:4" ht="12.75">
      <c r="B69">
        <f t="shared" si="5"/>
        <v>6.799999999999992</v>
      </c>
      <c r="C69">
        <f t="shared" si="4"/>
        <v>1.67424491135938E-10</v>
      </c>
      <c r="D69">
        <f t="shared" si="3"/>
        <v>0.999999999956605</v>
      </c>
    </row>
    <row r="70" spans="2:4" ht="12.75">
      <c r="B70">
        <f t="shared" si="5"/>
        <v>6.8999999999999915</v>
      </c>
      <c r="C70">
        <f t="shared" si="4"/>
        <v>1.138784042617023E-10</v>
      </c>
      <c r="D70">
        <f t="shared" si="3"/>
        <v>0.9999999999704989</v>
      </c>
    </row>
    <row r="71" spans="2:4" ht="12.75">
      <c r="B71">
        <f t="shared" si="5"/>
        <v>6.999999999999991</v>
      </c>
      <c r="C71">
        <f t="shared" si="4"/>
        <v>7.74412812043749E-11</v>
      </c>
      <c r="D71">
        <f t="shared" si="3"/>
        <v>0.9999999999799483</v>
      </c>
    </row>
    <row r="72" spans="2:4" ht="12.75">
      <c r="B72">
        <f t="shared" si="5"/>
        <v>7.099999999999991</v>
      </c>
      <c r="C72">
        <f t="shared" si="4"/>
        <v>5.2652020941718053E-11</v>
      </c>
      <c r="D72">
        <f t="shared" si="3"/>
        <v>0.9999999999863735</v>
      </c>
    </row>
    <row r="73" spans="2:4" ht="12.75">
      <c r="B73">
        <f t="shared" si="5"/>
        <v>7.19999999999999</v>
      </c>
      <c r="C73">
        <f t="shared" si="4"/>
        <v>3.579079953957154E-11</v>
      </c>
      <c r="D73">
        <f t="shared" si="3"/>
        <v>0.9999999999907416</v>
      </c>
    </row>
    <row r="74" spans="2:4" ht="12.75">
      <c r="B74">
        <f t="shared" si="5"/>
        <v>7.29999999999999</v>
      </c>
      <c r="C74">
        <f t="shared" si="4"/>
        <v>2.432450276161544E-11</v>
      </c>
      <c r="D74">
        <f t="shared" si="3"/>
        <v>0.9999999999937106</v>
      </c>
    </row>
    <row r="75" spans="2:4" ht="12.75">
      <c r="B75">
        <f t="shared" si="5"/>
        <v>7.39999999999999</v>
      </c>
      <c r="C75">
        <f t="shared" si="4"/>
        <v>1.652856073987738E-11</v>
      </c>
      <c r="D75">
        <f t="shared" si="3"/>
        <v>0.9999999999957283</v>
      </c>
    </row>
    <row r="76" spans="2:4" ht="12.75">
      <c r="B76">
        <f t="shared" si="5"/>
        <v>7.499999999999989</v>
      </c>
      <c r="C76">
        <f t="shared" si="4"/>
        <v>1.1229147563571772E-11</v>
      </c>
      <c r="D76">
        <f t="shared" si="3"/>
        <v>0.9999999999970991</v>
      </c>
    </row>
    <row r="77" spans="2:4" ht="12.75">
      <c r="B77">
        <f t="shared" si="5"/>
        <v>7.599999999999989</v>
      </c>
      <c r="C77">
        <f t="shared" si="4"/>
        <v>7.627484347911153E-12</v>
      </c>
      <c r="D77">
        <f t="shared" si="3"/>
        <v>0.9999999999980304</v>
      </c>
    </row>
    <row r="78" spans="2:4" ht="12.75">
      <c r="B78">
        <f t="shared" si="5"/>
        <v>7.699999999999989</v>
      </c>
      <c r="C78">
        <f t="shared" si="4"/>
        <v>5.180130075796719E-12</v>
      </c>
      <c r="D78">
        <f t="shared" si="3"/>
        <v>0.999999999998663</v>
      </c>
    </row>
    <row r="79" spans="2:4" ht="12.75">
      <c r="B79">
        <f t="shared" si="5"/>
        <v>7.799999999999988</v>
      </c>
      <c r="C79">
        <f t="shared" si="4"/>
        <v>3.5174404208900714E-12</v>
      </c>
      <c r="D79">
        <f t="shared" si="3"/>
        <v>0.9999999999990925</v>
      </c>
    </row>
    <row r="80" spans="2:4" ht="12.75">
      <c r="B80">
        <f t="shared" si="5"/>
        <v>7.899999999999988</v>
      </c>
      <c r="C80">
        <f t="shared" si="4"/>
        <v>2.388039168767099E-12</v>
      </c>
      <c r="D80">
        <f t="shared" si="3"/>
        <v>0.999999999999384</v>
      </c>
    </row>
    <row r="81" spans="2:4" ht="12.75">
      <c r="B81">
        <f t="shared" si="5"/>
        <v>7.999999999999988</v>
      </c>
      <c r="C81">
        <f t="shared" si="4"/>
        <v>1.6210131904231634E-12</v>
      </c>
      <c r="D81">
        <f t="shared" si="3"/>
        <v>0.9999999999995821</v>
      </c>
    </row>
    <row r="82" spans="2:4" ht="12.75">
      <c r="B82">
        <f t="shared" si="5"/>
        <v>8.099999999999987</v>
      </c>
      <c r="C82">
        <f t="shared" si="4"/>
        <v>1.1001801068841954E-12</v>
      </c>
      <c r="D82">
        <f t="shared" si="3"/>
        <v>0.9999999999997164</v>
      </c>
    </row>
    <row r="83" spans="2:4" ht="12.75">
      <c r="B83">
        <f t="shared" si="5"/>
        <v>8.199999999999987</v>
      </c>
      <c r="C83">
        <f t="shared" si="4"/>
        <v>7.465773821150243E-13</v>
      </c>
      <c r="D83">
        <f t="shared" si="3"/>
        <v>0.9999999999998077</v>
      </c>
    </row>
    <row r="84" spans="2:4" ht="12.75">
      <c r="B84">
        <f t="shared" si="5"/>
        <v>8.299999999999986</v>
      </c>
      <c r="C84">
        <f t="shared" si="4"/>
        <v>5.065487825283709E-13</v>
      </c>
      <c r="D84">
        <f t="shared" si="3"/>
        <v>0.9999999999998695</v>
      </c>
    </row>
    <row r="85" spans="2:4" ht="12.75">
      <c r="B85">
        <f t="shared" si="5"/>
        <v>8.399999999999986</v>
      </c>
      <c r="C85">
        <f t="shared" si="4"/>
        <v>3.43640764708338E-13</v>
      </c>
      <c r="D85">
        <f t="shared" si="3"/>
        <v>0.9999999999999115</v>
      </c>
    </row>
    <row r="86" spans="2:4" ht="12.75">
      <c r="B86">
        <f t="shared" si="5"/>
        <v>8.499999999999986</v>
      </c>
      <c r="C86">
        <f t="shared" si="4"/>
        <v>2.330915467097183E-13</v>
      </c>
      <c r="D86">
        <f t="shared" si="3"/>
        <v>0.99999999999994</v>
      </c>
    </row>
    <row r="87" spans="2:4" ht="12.75">
      <c r="B87">
        <f t="shared" si="5"/>
        <v>8.599999999999985</v>
      </c>
      <c r="C87">
        <f t="shared" si="4"/>
        <v>1.580841238071062E-13</v>
      </c>
      <c r="D87">
        <f aca="true" t="shared" si="6" ref="D87:D150">GAMMADIST(B87,$A$2,$A$4,TRUE)</f>
        <v>0.9999999999999594</v>
      </c>
    </row>
    <row r="88" spans="2:4" ht="12.75">
      <c r="B88">
        <f t="shared" si="5"/>
        <v>8.699999999999985</v>
      </c>
      <c r="C88">
        <f t="shared" si="4"/>
        <v>1.0719913106820749E-13</v>
      </c>
      <c r="D88">
        <f t="shared" si="6"/>
        <v>0.9999999999999725</v>
      </c>
    </row>
    <row r="89" spans="2:4" ht="12.75">
      <c r="B89">
        <f t="shared" si="5"/>
        <v>8.799999999999985</v>
      </c>
      <c r="C89">
        <f t="shared" si="4"/>
        <v>7.268367735161713E-14</v>
      </c>
      <c r="D89">
        <f t="shared" si="6"/>
        <v>0.9999999999999813</v>
      </c>
    </row>
    <row r="90" spans="2:4" ht="12.75">
      <c r="B90">
        <f t="shared" si="5"/>
        <v>8.899999999999984</v>
      </c>
      <c r="C90">
        <f t="shared" si="4"/>
        <v>4.927497737960715E-14</v>
      </c>
      <c r="D90">
        <f t="shared" si="6"/>
        <v>0.9999999999999873</v>
      </c>
    </row>
    <row r="91" spans="2:4" ht="12.75">
      <c r="B91">
        <f t="shared" si="5"/>
        <v>8.999999999999984</v>
      </c>
      <c r="C91">
        <f t="shared" si="4"/>
        <v>3.340112875837422E-14</v>
      </c>
      <c r="D91">
        <f t="shared" si="6"/>
        <v>0.9999999999999915</v>
      </c>
    </row>
    <row r="92" spans="2:4" ht="12.75">
      <c r="B92">
        <f t="shared" si="5"/>
        <v>9.099999999999984</v>
      </c>
      <c r="C92">
        <f t="shared" si="4"/>
        <v>2.2638217791033038E-14</v>
      </c>
      <c r="D92">
        <f t="shared" si="6"/>
        <v>0.9999999999999942</v>
      </c>
    </row>
    <row r="93" spans="2:4" ht="12.75">
      <c r="B93">
        <f t="shared" si="5"/>
        <v>9.199999999999983</v>
      </c>
      <c r="C93">
        <f t="shared" si="4"/>
        <v>1.5341607798353968E-14</v>
      </c>
      <c r="D93">
        <f t="shared" si="6"/>
        <v>0.9999999999999961</v>
      </c>
    </row>
    <row r="94" spans="2:4" ht="12.75">
      <c r="B94">
        <f t="shared" si="5"/>
        <v>9.299999999999983</v>
      </c>
      <c r="C94">
        <f t="shared" si="4"/>
        <v>1.0395567541801774E-14</v>
      </c>
      <c r="D94">
        <f t="shared" si="6"/>
        <v>0.9999999999999973</v>
      </c>
    </row>
    <row r="95" spans="2:4" ht="12.75">
      <c r="B95">
        <f t="shared" si="5"/>
        <v>9.399999999999983</v>
      </c>
      <c r="C95">
        <f t="shared" si="4"/>
        <v>7.0432858864472474E-15</v>
      </c>
      <c r="D95">
        <f t="shared" si="6"/>
        <v>0.9999999999999982</v>
      </c>
    </row>
    <row r="96" spans="2:4" ht="12.75">
      <c r="B96">
        <f t="shared" si="5"/>
        <v>9.499999999999982</v>
      </c>
      <c r="C96">
        <f t="shared" si="4"/>
        <v>4.771481844322574E-15</v>
      </c>
      <c r="D96">
        <f t="shared" si="6"/>
        <v>0.9999999999999988</v>
      </c>
    </row>
    <row r="97" spans="2:4" ht="12.75">
      <c r="B97">
        <f t="shared" si="5"/>
        <v>9.599999999999982</v>
      </c>
      <c r="C97">
        <f t="shared" si="4"/>
        <v>3.2320875077502623E-15</v>
      </c>
      <c r="D97">
        <f t="shared" si="6"/>
        <v>0.9999999999999992</v>
      </c>
    </row>
    <row r="98" spans="2:4" ht="12.75">
      <c r="B98">
        <f t="shared" si="5"/>
        <v>9.699999999999982</v>
      </c>
      <c r="C98">
        <f t="shared" si="4"/>
        <v>2.1891010995591477E-15</v>
      </c>
      <c r="D98">
        <f t="shared" si="6"/>
        <v>0.9999999999999994</v>
      </c>
    </row>
    <row r="99" spans="2:4" ht="12.75">
      <c r="B99">
        <f t="shared" si="5"/>
        <v>9.799999999999981</v>
      </c>
      <c r="C99">
        <f t="shared" si="4"/>
        <v>1.4825261678726756E-15</v>
      </c>
      <c r="D99">
        <f t="shared" si="6"/>
        <v>0.9999999999999997</v>
      </c>
    </row>
    <row r="100" spans="2:4" ht="12.75">
      <c r="B100">
        <f t="shared" si="5"/>
        <v>9.89999999999998</v>
      </c>
      <c r="C100">
        <f t="shared" si="4"/>
        <v>1.003907488782121E-15</v>
      </c>
      <c r="D100">
        <f t="shared" si="6"/>
        <v>0.9999999999999998</v>
      </c>
    </row>
    <row r="101" spans="2:4" ht="12.75">
      <c r="B101">
        <f t="shared" si="5"/>
        <v>9.99999999999998</v>
      </c>
      <c r="C101">
        <f t="shared" si="4"/>
        <v>6.797366809050056E-16</v>
      </c>
      <c r="D101">
        <f t="shared" si="6"/>
        <v>0.9999999999999998</v>
      </c>
    </row>
    <row r="102" spans="2:4" ht="12.75">
      <c r="B102">
        <f t="shared" si="5"/>
        <v>10.09999999999998</v>
      </c>
      <c r="C102">
        <f t="shared" si="4"/>
        <v>4.601975344687202E-16</v>
      </c>
      <c r="D102">
        <f t="shared" si="6"/>
        <v>0.9999999999999999</v>
      </c>
    </row>
    <row r="103" spans="2:4" ht="12.75">
      <c r="B103">
        <f t="shared" si="5"/>
        <v>10.19999999999998</v>
      </c>
      <c r="C103">
        <f t="shared" si="4"/>
        <v>3.11533886277596E-16</v>
      </c>
      <c r="D103">
        <f t="shared" si="6"/>
        <v>0.9999999999999999</v>
      </c>
    </row>
    <row r="104" spans="2:4" ht="12.75">
      <c r="B104">
        <f t="shared" si="5"/>
        <v>10.29999999999998</v>
      </c>
      <c r="C104">
        <f t="shared" si="4"/>
        <v>2.1087473653039003E-16</v>
      </c>
      <c r="D104">
        <f t="shared" si="6"/>
        <v>1</v>
      </c>
    </row>
    <row r="105" spans="2:4" ht="12.75">
      <c r="B105">
        <f t="shared" si="5"/>
        <v>10.399999999999979</v>
      </c>
      <c r="C105">
        <f t="shared" si="4"/>
        <v>1.4272592778908417E-16</v>
      </c>
      <c r="D105">
        <f t="shared" si="6"/>
        <v>1</v>
      </c>
    </row>
    <row r="106" spans="2:4" ht="12.75">
      <c r="B106">
        <f t="shared" si="5"/>
        <v>10.499999999999979</v>
      </c>
      <c r="C106">
        <f t="shared" si="4"/>
        <v>9.659197404842434E-17</v>
      </c>
      <c r="D106">
        <f t="shared" si="6"/>
        <v>1</v>
      </c>
    </row>
    <row r="107" spans="2:4" ht="12.75">
      <c r="B107">
        <f t="shared" si="5"/>
        <v>10.599999999999978</v>
      </c>
      <c r="C107">
        <f t="shared" si="4"/>
        <v>6.536417969548756E-17</v>
      </c>
      <c r="D107">
        <f t="shared" si="6"/>
        <v>1</v>
      </c>
    </row>
    <row r="108" spans="2:4" ht="12.75">
      <c r="B108">
        <f t="shared" si="5"/>
        <v>10.699999999999978</v>
      </c>
      <c r="C108">
        <f t="shared" si="4"/>
        <v>4.422826824390601E-17</v>
      </c>
      <c r="D108">
        <f t="shared" si="6"/>
        <v>1</v>
      </c>
    </row>
    <row r="109" spans="2:4" ht="12.75">
      <c r="B109">
        <f t="shared" si="5"/>
        <v>10.799999999999978</v>
      </c>
      <c r="C109">
        <f t="shared" si="4"/>
        <v>2.992417045771799E-17</v>
      </c>
      <c r="D109">
        <f t="shared" si="6"/>
        <v>1</v>
      </c>
    </row>
    <row r="110" spans="2:4" ht="12.75">
      <c r="B110">
        <f t="shared" si="5"/>
        <v>10.899999999999977</v>
      </c>
      <c r="C110">
        <f t="shared" si="4"/>
        <v>2.0244500682858797E-17</v>
      </c>
      <c r="D110">
        <f t="shared" si="6"/>
        <v>1</v>
      </c>
    </row>
    <row r="111" spans="2:4" ht="12.75">
      <c r="B111">
        <f t="shared" si="5"/>
        <v>10.999999999999977</v>
      </c>
      <c r="C111">
        <f t="shared" si="4"/>
        <v>1.369479274557129E-17</v>
      </c>
      <c r="D111">
        <f t="shared" si="6"/>
        <v>1</v>
      </c>
    </row>
    <row r="112" spans="2:4" ht="12.75">
      <c r="B112">
        <f t="shared" si="5"/>
        <v>11.099999999999977</v>
      </c>
      <c r="C112">
        <f t="shared" si="4"/>
        <v>9.263347686420443E-18</v>
      </c>
      <c r="D112">
        <f t="shared" si="6"/>
        <v>1</v>
      </c>
    </row>
    <row r="113" spans="2:4" ht="12.75">
      <c r="B113">
        <f t="shared" si="5"/>
        <v>11.199999999999976</v>
      </c>
      <c r="C113">
        <f t="shared" si="4"/>
        <v>6.265348257043382E-18</v>
      </c>
      <c r="D113">
        <f t="shared" si="6"/>
        <v>1</v>
      </c>
    </row>
    <row r="114" spans="2:4" ht="12.75">
      <c r="B114">
        <f t="shared" si="5"/>
        <v>11.299999999999976</v>
      </c>
      <c r="C114">
        <f t="shared" si="4"/>
        <v>4.237286643984304E-18</v>
      </c>
      <c r="D114">
        <f t="shared" si="6"/>
        <v>1</v>
      </c>
    </row>
    <row r="115" spans="2:4" ht="12.75">
      <c r="B115">
        <f t="shared" si="5"/>
        <v>11.399999999999975</v>
      </c>
      <c r="C115">
        <f t="shared" si="4"/>
        <v>2.8654739143525737E-18</v>
      </c>
      <c r="D115">
        <f t="shared" si="6"/>
        <v>1</v>
      </c>
    </row>
    <row r="116" spans="2:4" ht="12.75">
      <c r="B116">
        <f t="shared" si="5"/>
        <v>11.499999999999975</v>
      </c>
      <c r="C116">
        <f t="shared" si="4"/>
        <v>1.9376335939562765E-18</v>
      </c>
      <c r="D116">
        <f t="shared" si="6"/>
        <v>1</v>
      </c>
    </row>
    <row r="117" spans="2:4" ht="12.75">
      <c r="B117">
        <f t="shared" si="5"/>
        <v>11.599999999999975</v>
      </c>
      <c r="C117">
        <f t="shared" si="4"/>
        <v>1.310128854160983E-18</v>
      </c>
      <c r="D117">
        <f t="shared" si="6"/>
        <v>1</v>
      </c>
    </row>
    <row r="118" spans="2:4" ht="12.75">
      <c r="B118">
        <f t="shared" si="5"/>
        <v>11.699999999999974</v>
      </c>
      <c r="C118">
        <f t="shared" si="4"/>
        <v>8.857763720565159E-19</v>
      </c>
      <c r="D118">
        <f t="shared" si="6"/>
        <v>1</v>
      </c>
    </row>
    <row r="119" spans="2:4" ht="12.75">
      <c r="B119">
        <f t="shared" si="5"/>
        <v>11.799999999999974</v>
      </c>
      <c r="C119">
        <f t="shared" si="4"/>
        <v>5.988284760881738E-19</v>
      </c>
      <c r="D119">
        <f t="shared" si="6"/>
        <v>1</v>
      </c>
    </row>
    <row r="120" spans="2:4" ht="12.75">
      <c r="B120">
        <f t="shared" si="5"/>
        <v>11.899999999999974</v>
      </c>
      <c r="C120">
        <f t="shared" si="4"/>
        <v>4.0480848362208776E-19</v>
      </c>
      <c r="D120">
        <f t="shared" si="6"/>
        <v>1</v>
      </c>
    </row>
    <row r="121" spans="2:4" ht="12.75">
      <c r="B121">
        <f t="shared" si="5"/>
        <v>11.999999999999973</v>
      </c>
      <c r="C121">
        <f t="shared" si="4"/>
        <v>2.7363150390975687E-19</v>
      </c>
      <c r="D121">
        <f t="shared" si="6"/>
        <v>1</v>
      </c>
    </row>
    <row r="122" spans="2:4" ht="12.75">
      <c r="B122">
        <f t="shared" si="5"/>
        <v>12.099999999999973</v>
      </c>
      <c r="C122">
        <f t="shared" si="4"/>
        <v>1.8494918798340294E-19</v>
      </c>
      <c r="D122">
        <f t="shared" si="6"/>
        <v>1</v>
      </c>
    </row>
    <row r="123" spans="2:4" ht="12.75">
      <c r="B123">
        <f t="shared" si="5"/>
        <v>12.199999999999973</v>
      </c>
      <c r="C123">
        <f t="shared" si="4"/>
        <v>1.2499973620496903E-19</v>
      </c>
      <c r="D123">
        <f t="shared" si="6"/>
        <v>1</v>
      </c>
    </row>
    <row r="124" spans="2:4" ht="12.75">
      <c r="B124">
        <f t="shared" si="5"/>
        <v>12.299999999999972</v>
      </c>
      <c r="C124">
        <f t="shared" si="4"/>
        <v>8.447663080381147E-20</v>
      </c>
      <c r="D124">
        <f t="shared" si="6"/>
        <v>1</v>
      </c>
    </row>
    <row r="125" spans="2:4" ht="12.75">
      <c r="B125">
        <f t="shared" si="5"/>
        <v>12.399999999999972</v>
      </c>
      <c r="C125">
        <f t="shared" si="4"/>
        <v>5.708675611478854E-20</v>
      </c>
      <c r="D125">
        <f t="shared" si="6"/>
        <v>1</v>
      </c>
    </row>
    <row r="126" spans="2:4" ht="12.75">
      <c r="B126">
        <f t="shared" si="5"/>
        <v>12.499999999999972</v>
      </c>
      <c r="C126">
        <f t="shared" si="4"/>
        <v>3.857499696259114E-20</v>
      </c>
      <c r="D126">
        <f t="shared" si="6"/>
        <v>1</v>
      </c>
    </row>
    <row r="127" spans="2:4" ht="12.75">
      <c r="B127">
        <f t="shared" si="5"/>
        <v>12.599999999999971</v>
      </c>
      <c r="C127">
        <f t="shared" si="4"/>
        <v>2.6064454489707087E-20</v>
      </c>
      <c r="D127">
        <f t="shared" si="6"/>
        <v>1</v>
      </c>
    </row>
    <row r="128" spans="2:4" ht="12.75">
      <c r="B128">
        <f t="shared" si="5"/>
        <v>12.69999999999997</v>
      </c>
      <c r="C128">
        <f t="shared" si="4"/>
        <v>1.761018924084251E-20</v>
      </c>
      <c r="D128">
        <f t="shared" si="6"/>
        <v>1</v>
      </c>
    </row>
    <row r="129" spans="2:4" ht="12.75">
      <c r="B129">
        <f t="shared" si="5"/>
        <v>12.79999999999997</v>
      </c>
      <c r="C129">
        <f t="shared" si="4"/>
        <v>1.1897411389095198E-20</v>
      </c>
      <c r="D129">
        <f t="shared" si="6"/>
        <v>1</v>
      </c>
    </row>
    <row r="130" spans="2:4" ht="12.75">
      <c r="B130">
        <f t="shared" si="5"/>
        <v>12.89999999999997</v>
      </c>
      <c r="C130">
        <f aca="true" t="shared" si="7" ref="C130:C193">GAMMADIST(B130,$A$2,$A$4,FALSE)</f>
        <v>8.037378610590458E-21</v>
      </c>
      <c r="D130">
        <f t="shared" si="6"/>
        <v>1</v>
      </c>
    </row>
    <row r="131" spans="2:4" ht="12.75">
      <c r="B131">
        <f aca="true" t="shared" si="8" ref="B131:B194">+B130+1/10</f>
        <v>12.99999999999997</v>
      </c>
      <c r="C131">
        <f t="shared" si="7"/>
        <v>5.429380465375136E-21</v>
      </c>
      <c r="D131">
        <f t="shared" si="6"/>
        <v>1</v>
      </c>
    </row>
    <row r="132" spans="2:4" ht="12.75">
      <c r="B132">
        <f t="shared" si="8"/>
        <v>13.09999999999997</v>
      </c>
      <c r="C132">
        <f t="shared" si="7"/>
        <v>3.667418121675999E-21</v>
      </c>
      <c r="D132">
        <f t="shared" si="6"/>
        <v>1</v>
      </c>
    </row>
    <row r="133" spans="2:4" ht="12.75">
      <c r="B133">
        <f t="shared" si="8"/>
        <v>13.199999999999969</v>
      </c>
      <c r="C133">
        <f t="shared" si="7"/>
        <v>2.4771098680023E-21</v>
      </c>
      <c r="D133">
        <f t="shared" si="6"/>
        <v>1</v>
      </c>
    </row>
    <row r="134" spans="2:4" ht="12.75">
      <c r="B134">
        <f t="shared" si="8"/>
        <v>13.299999999999969</v>
      </c>
      <c r="C134">
        <f t="shared" si="7"/>
        <v>1.673035615911872E-21</v>
      </c>
      <c r="D134">
        <f t="shared" si="6"/>
        <v>1</v>
      </c>
    </row>
    <row r="135" spans="2:4" ht="12.75">
      <c r="B135">
        <f t="shared" si="8"/>
        <v>13.399999999999968</v>
      </c>
      <c r="C135">
        <f t="shared" si="7"/>
        <v>1.1299014111606002E-21</v>
      </c>
      <c r="D135">
        <f t="shared" si="6"/>
        <v>1</v>
      </c>
    </row>
    <row r="136" spans="2:4" ht="12.75">
      <c r="B136">
        <f t="shared" si="8"/>
        <v>13.499999999999968</v>
      </c>
      <c r="C136">
        <f t="shared" si="7"/>
        <v>7.630477716609152E-22</v>
      </c>
      <c r="D136">
        <f t="shared" si="6"/>
        <v>1</v>
      </c>
    </row>
    <row r="137" spans="2:4" ht="12.75">
      <c r="B137">
        <f t="shared" si="8"/>
        <v>13.599999999999968</v>
      </c>
      <c r="C137">
        <f t="shared" si="7"/>
        <v>5.152750042228938E-22</v>
      </c>
      <c r="D137">
        <f t="shared" si="6"/>
        <v>1</v>
      </c>
    </row>
    <row r="138" spans="2:4" ht="12.75">
      <c r="B138">
        <f t="shared" si="8"/>
        <v>13.699999999999967</v>
      </c>
      <c r="C138">
        <f t="shared" si="7"/>
        <v>3.479388642910557E-22</v>
      </c>
      <c r="D138">
        <f t="shared" si="6"/>
        <v>1</v>
      </c>
    </row>
    <row r="139" spans="2:4" ht="12.75">
      <c r="B139">
        <f t="shared" si="8"/>
        <v>13.799999999999967</v>
      </c>
      <c r="C139">
        <f t="shared" si="7"/>
        <v>2.3493280717536715E-22</v>
      </c>
      <c r="D139">
        <f t="shared" si="6"/>
        <v>1</v>
      </c>
    </row>
    <row r="140" spans="2:4" ht="12.75">
      <c r="B140">
        <f t="shared" si="8"/>
        <v>13.899999999999967</v>
      </c>
      <c r="C140">
        <f t="shared" si="7"/>
        <v>1.586213307741256E-22</v>
      </c>
      <c r="D140">
        <f t="shared" si="6"/>
        <v>1</v>
      </c>
    </row>
    <row r="141" spans="2:4" ht="12.75">
      <c r="B141">
        <f t="shared" si="8"/>
        <v>13.999999999999966</v>
      </c>
      <c r="C141">
        <f t="shared" si="7"/>
        <v>1.0709200060823374E-22</v>
      </c>
      <c r="D141">
        <f t="shared" si="6"/>
        <v>1</v>
      </c>
    </row>
    <row r="142" spans="2:4" ht="12.75">
      <c r="B142">
        <f t="shared" si="8"/>
        <v>14.099999999999966</v>
      </c>
      <c r="C142">
        <f t="shared" si="7"/>
        <v>7.229867131188693E-23</v>
      </c>
      <c r="D142">
        <f t="shared" si="6"/>
        <v>1</v>
      </c>
    </row>
    <row r="143" spans="2:4" ht="12.75">
      <c r="B143">
        <f t="shared" si="8"/>
        <v>14.199999999999966</v>
      </c>
      <c r="C143">
        <f t="shared" si="7"/>
        <v>4.880695966566066E-23</v>
      </c>
      <c r="D143">
        <f t="shared" si="6"/>
        <v>1</v>
      </c>
    </row>
    <row r="144" spans="2:4" ht="12.75">
      <c r="B144">
        <f t="shared" si="8"/>
        <v>14.299999999999965</v>
      </c>
      <c r="C144">
        <f t="shared" si="7"/>
        <v>3.294667981226885E-23</v>
      </c>
      <c r="D144">
        <f t="shared" si="6"/>
        <v>1</v>
      </c>
    </row>
    <row r="145" spans="2:4" ht="12.75">
      <c r="B145">
        <f t="shared" si="8"/>
        <v>14.399999999999965</v>
      </c>
      <c r="C145">
        <f t="shared" si="7"/>
        <v>2.2239259228680727E-23</v>
      </c>
      <c r="D145">
        <f t="shared" si="6"/>
        <v>1</v>
      </c>
    </row>
    <row r="146" spans="2:4" ht="12.75">
      <c r="B146">
        <f t="shared" si="8"/>
        <v>14.499999999999964</v>
      </c>
      <c r="C146">
        <f t="shared" si="7"/>
        <v>1.5010945028787017E-23</v>
      </c>
      <c r="D146">
        <f t="shared" si="6"/>
        <v>1</v>
      </c>
    </row>
    <row r="147" spans="2:4" ht="12.75">
      <c r="B147">
        <f t="shared" si="8"/>
        <v>14.599999999999964</v>
      </c>
      <c r="C147">
        <f t="shared" si="7"/>
        <v>1.0131531413512462E-23</v>
      </c>
      <c r="D147">
        <f t="shared" si="6"/>
        <v>1</v>
      </c>
    </row>
    <row r="148" spans="2:4" ht="12.75">
      <c r="B148">
        <f t="shared" si="8"/>
        <v>14.699999999999964</v>
      </c>
      <c r="C148">
        <f t="shared" si="7"/>
        <v>6.837884826828973E-24</v>
      </c>
      <c r="D148">
        <f t="shared" si="6"/>
        <v>1</v>
      </c>
    </row>
    <row r="149" spans="2:4" ht="12.75">
      <c r="B149">
        <f t="shared" si="8"/>
        <v>14.799999999999963</v>
      </c>
      <c r="C149">
        <f t="shared" si="7"/>
        <v>4.6147520288581465E-24</v>
      </c>
      <c r="D149">
        <f t="shared" si="6"/>
        <v>1</v>
      </c>
    </row>
    <row r="150" spans="2:4" ht="12.75">
      <c r="B150">
        <f t="shared" si="8"/>
        <v>14.899999999999963</v>
      </c>
      <c r="C150">
        <f t="shared" si="7"/>
        <v>3.1142618788625766E-24</v>
      </c>
      <c r="D150">
        <f t="shared" si="6"/>
        <v>1</v>
      </c>
    </row>
    <row r="151" spans="2:4" ht="12.75">
      <c r="B151">
        <f t="shared" si="8"/>
        <v>14.999999999999963</v>
      </c>
      <c r="C151">
        <f t="shared" si="7"/>
        <v>2.101562583227719E-24</v>
      </c>
      <c r="D151">
        <f aca="true" t="shared" si="9" ref="D151:D201">GAMMADIST(B151,$A$2,$A$4,TRUE)</f>
        <v>1</v>
      </c>
    </row>
    <row r="152" spans="2:4" ht="12.75">
      <c r="B152">
        <f t="shared" si="8"/>
        <v>15.099999999999962</v>
      </c>
      <c r="C152">
        <f t="shared" si="7"/>
        <v>1.4181109910528907E-24</v>
      </c>
      <c r="D152">
        <f t="shared" si="9"/>
        <v>1</v>
      </c>
    </row>
    <row r="153" spans="2:4" ht="12.75">
      <c r="B153">
        <f t="shared" si="8"/>
        <v>15.199999999999962</v>
      </c>
      <c r="C153">
        <f t="shared" si="7"/>
        <v>9.568835110632161E-25</v>
      </c>
      <c r="D153">
        <f t="shared" si="9"/>
        <v>1</v>
      </c>
    </row>
    <row r="154" spans="2:4" ht="12.75">
      <c r="B154">
        <f t="shared" si="8"/>
        <v>15.299999999999962</v>
      </c>
      <c r="C154">
        <f t="shared" si="7"/>
        <v>6.456380557602362E-25</v>
      </c>
      <c r="D154">
        <f t="shared" si="9"/>
        <v>1</v>
      </c>
    </row>
    <row r="155" spans="2:4" ht="12.75">
      <c r="B155">
        <f t="shared" si="8"/>
        <v>15.399999999999961</v>
      </c>
      <c r="C155">
        <f t="shared" si="7"/>
        <v>4.356127857122397E-25</v>
      </c>
      <c r="D155">
        <f t="shared" si="9"/>
        <v>1</v>
      </c>
    </row>
    <row r="156" spans="2:4" ht="12.75">
      <c r="B156">
        <f t="shared" si="8"/>
        <v>15.499999999999961</v>
      </c>
      <c r="C156">
        <f t="shared" si="7"/>
        <v>2.9389608635527926E-25</v>
      </c>
      <c r="D156">
        <f t="shared" si="9"/>
        <v>1</v>
      </c>
    </row>
    <row r="157" spans="2:4" ht="12.75">
      <c r="B157">
        <f t="shared" si="8"/>
        <v>15.59999999999996</v>
      </c>
      <c r="C157">
        <f t="shared" si="7"/>
        <v>1.9827543451043223E-25</v>
      </c>
      <c r="D157">
        <f t="shared" si="9"/>
        <v>1</v>
      </c>
    </row>
    <row r="158" spans="2:4" ht="12.75">
      <c r="B158">
        <f t="shared" si="8"/>
        <v>15.69999999999996</v>
      </c>
      <c r="C158">
        <f t="shared" si="7"/>
        <v>1.3375997273741547E-25</v>
      </c>
      <c r="D158">
        <f t="shared" si="9"/>
        <v>1</v>
      </c>
    </row>
    <row r="159" spans="2:4" ht="12.75">
      <c r="B159">
        <f t="shared" si="8"/>
        <v>15.79999999999996</v>
      </c>
      <c r="C159">
        <f t="shared" si="7"/>
        <v>9.023308656767587E-26</v>
      </c>
      <c r="D159">
        <f t="shared" si="9"/>
        <v>1</v>
      </c>
    </row>
    <row r="160" spans="2:4" ht="12.75">
      <c r="B160">
        <f t="shared" si="8"/>
        <v>15.89999999999996</v>
      </c>
      <c r="C160">
        <f t="shared" si="7"/>
        <v>6.086786349351393E-26</v>
      </c>
      <c r="D160">
        <f t="shared" si="9"/>
        <v>1</v>
      </c>
    </row>
    <row r="161" spans="2:4" ht="12.75">
      <c r="B161">
        <f t="shared" si="8"/>
        <v>15.99999999999996</v>
      </c>
      <c r="C161">
        <f t="shared" si="7"/>
        <v>4.1057558801573146E-26</v>
      </c>
      <c r="D161">
        <f t="shared" si="9"/>
        <v>1</v>
      </c>
    </row>
    <row r="162" spans="2:4" ht="12.75">
      <c r="B162">
        <f t="shared" si="8"/>
        <v>16.09999999999996</v>
      </c>
      <c r="C162">
        <f t="shared" si="7"/>
        <v>2.76937153603939E-26</v>
      </c>
      <c r="D162">
        <f t="shared" si="9"/>
        <v>1</v>
      </c>
    </row>
    <row r="163" spans="2:4" ht="12.75">
      <c r="B163">
        <f t="shared" si="8"/>
        <v>16.19999999999996</v>
      </c>
      <c r="C163">
        <f t="shared" si="7"/>
        <v>1.867895474506136E-26</v>
      </c>
      <c r="D163">
        <f t="shared" si="9"/>
        <v>1</v>
      </c>
    </row>
    <row r="164" spans="2:4" ht="12.75">
      <c r="B164">
        <f t="shared" si="8"/>
        <v>16.29999999999996</v>
      </c>
      <c r="C164">
        <f t="shared" si="7"/>
        <v>1.2598167173771325E-26</v>
      </c>
      <c r="D164">
        <f t="shared" si="9"/>
        <v>1</v>
      </c>
    </row>
    <row r="165" spans="2:4" ht="12.75">
      <c r="B165">
        <f t="shared" si="8"/>
        <v>16.399999999999963</v>
      </c>
      <c r="C165">
        <f t="shared" si="7"/>
        <v>8.49661261338327E-27</v>
      </c>
      <c r="D165">
        <f t="shared" si="9"/>
        <v>1</v>
      </c>
    </row>
    <row r="166" spans="2:4" ht="12.75">
      <c r="B166">
        <f t="shared" si="8"/>
        <v>16.499999999999964</v>
      </c>
      <c r="C166">
        <f t="shared" si="7"/>
        <v>5.7301781103338735E-27</v>
      </c>
      <c r="D166">
        <f t="shared" si="9"/>
        <v>1</v>
      </c>
    </row>
    <row r="167" spans="2:4" ht="12.75">
      <c r="B167">
        <f t="shared" si="8"/>
        <v>16.599999999999966</v>
      </c>
      <c r="C167">
        <f t="shared" si="7"/>
        <v>3.864332365346008E-27</v>
      </c>
      <c r="D167">
        <f t="shared" si="9"/>
        <v>1</v>
      </c>
    </row>
    <row r="168" spans="2:4" ht="12.75">
      <c r="B168">
        <f t="shared" si="8"/>
        <v>16.699999999999967</v>
      </c>
      <c r="C168">
        <f t="shared" si="7"/>
        <v>2.605943903547996E-27</v>
      </c>
      <c r="D168">
        <f t="shared" si="9"/>
        <v>1</v>
      </c>
    </row>
    <row r="169" spans="2:4" ht="12.75">
      <c r="B169">
        <f t="shared" si="8"/>
        <v>16.79999999999997</v>
      </c>
      <c r="C169">
        <f t="shared" si="7"/>
        <v>1.7572764160595985E-27</v>
      </c>
      <c r="D169">
        <f t="shared" si="9"/>
        <v>1</v>
      </c>
    </row>
    <row r="170" spans="2:4" ht="12.75">
      <c r="B170">
        <f t="shared" si="8"/>
        <v>16.89999999999997</v>
      </c>
      <c r="C170">
        <f t="shared" si="7"/>
        <v>1.1849491414920162E-27</v>
      </c>
      <c r="D170">
        <f t="shared" si="9"/>
        <v>1</v>
      </c>
    </row>
    <row r="171" spans="2:4" ht="12.75">
      <c r="B171">
        <f t="shared" si="8"/>
        <v>16.99999999999997</v>
      </c>
      <c r="C171">
        <f t="shared" si="7"/>
        <v>7.989951344539561E-28</v>
      </c>
      <c r="D171">
        <f t="shared" si="9"/>
        <v>1</v>
      </c>
    </row>
    <row r="172" spans="2:4" ht="12.75">
      <c r="B172">
        <f t="shared" si="8"/>
        <v>17.099999999999973</v>
      </c>
      <c r="C172">
        <f t="shared" si="7"/>
        <v>5.387329403406566E-28</v>
      </c>
      <c r="D172">
        <f t="shared" si="9"/>
        <v>1</v>
      </c>
    </row>
    <row r="173" spans="2:4" ht="12.75">
      <c r="B173">
        <f t="shared" si="8"/>
        <v>17.199999999999974</v>
      </c>
      <c r="C173">
        <f t="shared" si="7"/>
        <v>3.6323532264123212E-28</v>
      </c>
      <c r="D173">
        <f t="shared" si="9"/>
        <v>1</v>
      </c>
    </row>
    <row r="174" spans="2:4" ht="12.75">
      <c r="B174">
        <f t="shared" si="8"/>
        <v>17.299999999999976</v>
      </c>
      <c r="C174">
        <f t="shared" si="7"/>
        <v>2.4489952237018993E-28</v>
      </c>
      <c r="D174">
        <f t="shared" si="9"/>
        <v>1</v>
      </c>
    </row>
    <row r="175" spans="2:4" ht="12.75">
      <c r="B175">
        <f t="shared" si="8"/>
        <v>17.399999999999977</v>
      </c>
      <c r="C175">
        <f t="shared" si="7"/>
        <v>1.6510996696541386E-28</v>
      </c>
      <c r="D175">
        <f t="shared" si="9"/>
        <v>1</v>
      </c>
    </row>
    <row r="176" spans="2:4" ht="12.75">
      <c r="B176">
        <f t="shared" si="8"/>
        <v>17.49999999999998</v>
      </c>
      <c r="C176">
        <f t="shared" si="7"/>
        <v>1.113125926149985E-28</v>
      </c>
      <c r="D176">
        <f t="shared" si="9"/>
        <v>1</v>
      </c>
    </row>
    <row r="177" spans="2:4" ht="12.75">
      <c r="B177">
        <f t="shared" si="8"/>
        <v>17.59999999999998</v>
      </c>
      <c r="C177">
        <f t="shared" si="7"/>
        <v>7.504143399006621E-29</v>
      </c>
      <c r="D177">
        <f t="shared" si="9"/>
        <v>1</v>
      </c>
    </row>
    <row r="178" spans="2:4" ht="12.75">
      <c r="B178">
        <f t="shared" si="8"/>
        <v>17.69999999999998</v>
      </c>
      <c r="C178">
        <f t="shared" si="7"/>
        <v>5.058758304070357E-29</v>
      </c>
      <c r="D178">
        <f t="shared" si="9"/>
        <v>1</v>
      </c>
    </row>
    <row r="179" spans="2:4" ht="12.75">
      <c r="B179">
        <f t="shared" si="8"/>
        <v>17.799999999999983</v>
      </c>
      <c r="C179">
        <f t="shared" si="7"/>
        <v>3.410145218472498E-29</v>
      </c>
      <c r="D179">
        <f t="shared" si="9"/>
        <v>1</v>
      </c>
    </row>
    <row r="180" spans="2:4" ht="12.75">
      <c r="B180">
        <f t="shared" si="8"/>
        <v>17.899999999999984</v>
      </c>
      <c r="C180">
        <f t="shared" si="7"/>
        <v>2.298730771182073E-29</v>
      </c>
      <c r="D180">
        <f t="shared" si="9"/>
        <v>1</v>
      </c>
    </row>
    <row r="181" spans="2:4" ht="12.75">
      <c r="B181">
        <f t="shared" si="8"/>
        <v>17.999999999999986</v>
      </c>
      <c r="C181">
        <f t="shared" si="7"/>
        <v>1.549493614219072E-29</v>
      </c>
      <c r="D181">
        <f t="shared" si="9"/>
        <v>1</v>
      </c>
    </row>
    <row r="182" spans="2:4" ht="12.75">
      <c r="B182">
        <f t="shared" si="8"/>
        <v>18.099999999999987</v>
      </c>
      <c r="C182">
        <f t="shared" si="7"/>
        <v>1.0444269454308915E-29</v>
      </c>
      <c r="D182">
        <f t="shared" si="9"/>
        <v>1</v>
      </c>
    </row>
    <row r="183" spans="2:4" ht="12.75">
      <c r="B183">
        <f t="shared" si="8"/>
        <v>18.19999999999999</v>
      </c>
      <c r="C183">
        <f t="shared" si="7"/>
        <v>7.039682757008897E-30</v>
      </c>
      <c r="D183">
        <f t="shared" si="9"/>
        <v>1</v>
      </c>
    </row>
    <row r="184" spans="2:4" ht="12.75">
      <c r="B184">
        <f t="shared" si="8"/>
        <v>18.29999999999999</v>
      </c>
      <c r="C184">
        <f t="shared" si="7"/>
        <v>4.744768164643232E-30</v>
      </c>
      <c r="D184">
        <f t="shared" si="9"/>
        <v>1</v>
      </c>
    </row>
    <row r="185" spans="2:4" ht="12.75">
      <c r="B185">
        <f t="shared" si="8"/>
        <v>18.39999999999999</v>
      </c>
      <c r="C185">
        <f t="shared" si="7"/>
        <v>3.197893068183503E-30</v>
      </c>
      <c r="D185">
        <f t="shared" si="9"/>
        <v>1</v>
      </c>
    </row>
    <row r="186" spans="2:4" ht="12.75">
      <c r="B186">
        <f t="shared" si="8"/>
        <v>18.499999999999993</v>
      </c>
      <c r="C186">
        <f t="shared" si="7"/>
        <v>2.1552618929681195E-30</v>
      </c>
      <c r="D186">
        <f t="shared" si="9"/>
        <v>1</v>
      </c>
    </row>
    <row r="187" spans="2:4" ht="12.75">
      <c r="B187">
        <f t="shared" si="8"/>
        <v>18.599999999999994</v>
      </c>
      <c r="C187">
        <f t="shared" si="7"/>
        <v>1.4525245229419609E-30</v>
      </c>
      <c r="D187">
        <f t="shared" si="9"/>
        <v>1</v>
      </c>
    </row>
    <row r="188" spans="2:4" ht="12.75">
      <c r="B188">
        <f t="shared" si="8"/>
        <v>18.699999999999996</v>
      </c>
      <c r="C188">
        <f t="shared" si="7"/>
        <v>9.788910164040135E-31</v>
      </c>
      <c r="D188">
        <f t="shared" si="9"/>
        <v>1</v>
      </c>
    </row>
    <row r="189" spans="2:4" ht="12.75">
      <c r="B189">
        <f t="shared" si="8"/>
        <v>18.799999999999997</v>
      </c>
      <c r="C189">
        <f t="shared" si="7"/>
        <v>6.596792031112511E-31</v>
      </c>
      <c r="D189">
        <f t="shared" si="9"/>
        <v>1</v>
      </c>
    </row>
    <row r="190" spans="2:4" ht="12.75">
      <c r="B190">
        <f t="shared" si="8"/>
        <v>18.9</v>
      </c>
      <c r="C190">
        <f t="shared" si="7"/>
        <v>4.445483012121058E-31</v>
      </c>
      <c r="D190">
        <f t="shared" si="9"/>
        <v>1</v>
      </c>
    </row>
    <row r="191" spans="2:4" ht="12.75">
      <c r="B191">
        <f t="shared" si="8"/>
        <v>19</v>
      </c>
      <c r="C191">
        <f t="shared" si="7"/>
        <v>2.9956630248347537E-31</v>
      </c>
      <c r="D191">
        <f t="shared" si="9"/>
        <v>1</v>
      </c>
    </row>
    <row r="192" spans="2:4" ht="12.75">
      <c r="B192">
        <f t="shared" si="8"/>
        <v>19.1</v>
      </c>
      <c r="C192">
        <f t="shared" si="7"/>
        <v>2.018621676591929E-31</v>
      </c>
      <c r="D192">
        <f t="shared" si="9"/>
        <v>1</v>
      </c>
    </row>
    <row r="193" spans="2:4" ht="12.75">
      <c r="B193">
        <f t="shared" si="8"/>
        <v>19.200000000000003</v>
      </c>
      <c r="C193">
        <f t="shared" si="7"/>
        <v>1.3602069865700186E-31</v>
      </c>
      <c r="D193">
        <f t="shared" si="9"/>
        <v>1</v>
      </c>
    </row>
    <row r="194" spans="2:4" ht="12.75">
      <c r="B194">
        <f t="shared" si="8"/>
        <v>19.300000000000004</v>
      </c>
      <c r="C194">
        <f aca="true" t="shared" si="10" ref="C194:C201">GAMMADIST(B194,$A$2,$A$4,FALSE)</f>
        <v>9.165228328236059E-32</v>
      </c>
      <c r="D194">
        <f t="shared" si="9"/>
        <v>1</v>
      </c>
    </row>
    <row r="195" spans="2:4" ht="12.75">
      <c r="B195">
        <f aca="true" t="shared" si="11" ref="B195:B201">+B194+1/10</f>
        <v>19.400000000000006</v>
      </c>
      <c r="C195">
        <f t="shared" si="10"/>
        <v>6.175468587215541E-32</v>
      </c>
      <c r="D195">
        <f t="shared" si="9"/>
        <v>1</v>
      </c>
    </row>
    <row r="196" spans="2:4" ht="12.75">
      <c r="B196">
        <f t="shared" si="11"/>
        <v>19.500000000000007</v>
      </c>
      <c r="C196">
        <f t="shared" si="10"/>
        <v>4.1608782247238077E-32</v>
      </c>
      <c r="D196">
        <f t="shared" si="9"/>
        <v>1</v>
      </c>
    </row>
    <row r="197" spans="2:4" ht="12.75">
      <c r="B197">
        <f t="shared" si="11"/>
        <v>19.60000000000001</v>
      </c>
      <c r="C197">
        <f t="shared" si="10"/>
        <v>2.803423263059103E-32</v>
      </c>
      <c r="D197">
        <f t="shared" si="9"/>
        <v>1</v>
      </c>
    </row>
    <row r="198" spans="2:4" ht="12.75">
      <c r="B198">
        <f t="shared" si="11"/>
        <v>19.70000000000001</v>
      </c>
      <c r="C198">
        <f t="shared" si="10"/>
        <v>1.8887785189692684E-32</v>
      </c>
      <c r="D198">
        <f t="shared" si="9"/>
        <v>1</v>
      </c>
    </row>
    <row r="199" spans="2:4" ht="12.75">
      <c r="B199">
        <f t="shared" si="11"/>
        <v>19.80000000000001</v>
      </c>
      <c r="C199">
        <f t="shared" si="10"/>
        <v>1.2725129368007443E-32</v>
      </c>
      <c r="D199">
        <f t="shared" si="9"/>
        <v>1</v>
      </c>
    </row>
    <row r="200" spans="2:4" ht="12.75">
      <c r="B200">
        <f t="shared" si="11"/>
        <v>19.900000000000013</v>
      </c>
      <c r="C200">
        <f t="shared" si="10"/>
        <v>8.572989653791217E-33</v>
      </c>
      <c r="D200">
        <f t="shared" si="9"/>
        <v>1</v>
      </c>
    </row>
    <row r="201" spans="2:4" ht="12.75">
      <c r="B201">
        <f t="shared" si="11"/>
        <v>20.000000000000014</v>
      </c>
      <c r="C201">
        <f t="shared" si="10"/>
        <v>5.775524441600359E-33</v>
      </c>
      <c r="D201">
        <f t="shared" si="9"/>
        <v>1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J.L. Rojo</dc:creator>
  <cp:keywords/>
  <dc:description/>
  <cp:lastModifiedBy>uiten</cp:lastModifiedBy>
  <dcterms:created xsi:type="dcterms:W3CDTF">2001-09-15T06:49:33Z</dcterms:created>
  <dcterms:modified xsi:type="dcterms:W3CDTF">2003-05-20T16:20:14Z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