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<sst xmlns="http://schemas.openxmlformats.org/spreadsheetml/2006/main" count="21" uniqueCount="21">
  <si>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a=</t>
  </si>
  <si>
    <t>b=</t>
  </si>
  <si>
    <t>E[X]=</t>
  </si>
  <si>
    <t>Var(X)=</t>
  </si>
  <si>
    <t>Med(X)=</t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</si>
  <si>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</si>
  <si>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</si>
  <si>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</si>
  <si>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</si>
  <si>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t>x</t>
  </si>
  <si>
    <t>F(x)</t>
  </si>
  <si>
    <t>Logistic Distribution</t>
  </si>
  <si>
    <t>Mode=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</si>
  <si>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</si>
  <si>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</si>
  <si>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</si>
  <si>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r>
      <t>Probability for the range not covered by the figure (</t>
    </r>
    <r>
      <rPr>
        <b/>
        <i/>
        <sz val="10"/>
        <rFont val="Arial"/>
        <family val="2"/>
      </rPr>
      <t>p[ |X-a| &gt; 3</t>
    </r>
    <r>
      <rPr>
        <b/>
        <i/>
        <sz val="10"/>
        <rFont val="Symbol"/>
        <family val="1"/>
      </rPr>
      <t>s</t>
    </r>
    <r>
      <rPr>
        <b/>
        <i/>
        <sz val="10"/>
        <rFont val="Arial"/>
        <family val="2"/>
      </rPr>
      <t xml:space="preserve"> ]</t>
    </r>
    <r>
      <rPr>
        <b/>
        <sz val="10"/>
        <rFont val="Arial"/>
        <family val="2"/>
      </rPr>
      <t>)=</t>
    </r>
  </si>
  <si>
    <t>Std. Dev.=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</si>
  <si>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Co.1992, 1994, 1997). Copyright 2001 J.L. Rojo</t>
    </r>
  </si>
  <si>
    <r>
      <t xml:space="preserve">The logistic curve (Verhulst, 1845) is used extensively in demography, </t>
    </r>
    <r>
      <rPr>
        <sz val="10"/>
        <rFont val="Arial"/>
        <family val="2"/>
      </rPr>
      <t>to</t>
    </r>
    <r>
      <rPr>
        <sz val="10"/>
        <rFont val="Arial"/>
        <family val="0"/>
      </rPr>
      <t xml:space="preserve"> model the growth of a population or, in a broad sense, for growth processes </t>
    </r>
    <r>
      <rPr>
        <sz val="10"/>
        <rFont val="Arial"/>
        <family val="2"/>
      </rPr>
      <t>which can achieve a</t>
    </r>
    <r>
      <rPr>
        <sz val="10"/>
        <rFont val="Arial"/>
        <family val="0"/>
      </rPr>
      <t xml:space="preserve"> saturation point. The Logistic distribution with parameters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b</t>
    </r>
    <r>
      <rPr>
        <i/>
        <sz val="10"/>
        <rFont val="Arial"/>
        <family val="2"/>
      </rPr>
      <t xml:space="preserve"> (</t>
    </r>
    <r>
      <rPr>
        <sz val="10"/>
        <rFont val="Arial"/>
        <family val="2"/>
      </rPr>
      <t>in short</t>
    </r>
    <r>
      <rPr>
        <i/>
        <sz val="10"/>
        <rFont val="Arial"/>
        <family val="2"/>
      </rPr>
      <t xml:space="preserve"> </t>
    </r>
    <r>
      <rPr>
        <b/>
        <i/>
        <sz val="12"/>
        <rFont val="Monotype Corsiva"/>
        <family val="4"/>
      </rPr>
      <t>L</t>
    </r>
    <r>
      <rPr>
        <b/>
        <i/>
        <sz val="10"/>
        <rFont val="Arial"/>
        <family val="2"/>
      </rPr>
      <t>(a,b)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, uses a logistic curve as the distribution function, so,  </t>
    </r>
    <r>
      <rPr>
        <b/>
        <i/>
        <sz val="10"/>
        <rFont val="Arial"/>
        <family val="2"/>
      </rPr>
      <t>F(x)=(1+exp{-(x-a)/b})</t>
    </r>
    <r>
      <rPr>
        <b/>
        <i/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. The probability density </t>
    </r>
    <r>
      <rPr>
        <sz val="10"/>
        <rFont val="Arial"/>
        <family val="2"/>
      </rPr>
      <t>equals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f(x)=b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exp{-(x-a)/b}[1+exp{-(x-a)/b}]</t>
    </r>
    <r>
      <rPr>
        <b/>
        <i/>
        <vertAlign val="superscript"/>
        <sz val="10"/>
        <rFont val="Arial"/>
        <family val="2"/>
      </rPr>
      <t>-2</t>
    </r>
    <r>
      <rPr>
        <i/>
        <vertAlign val="superscript"/>
        <sz val="10"/>
        <rFont val="Arial"/>
        <family val="2"/>
      </rPr>
      <t xml:space="preserve"> . </t>
    </r>
    <r>
      <rPr>
        <i/>
        <sz val="10"/>
        <rFont val="Arial"/>
        <family val="2"/>
      </rPr>
      <t>The transformation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Y=(X-a)/b</t>
    </r>
    <r>
      <rPr>
        <sz val="10"/>
        <rFont val="Arial"/>
        <family val="0"/>
      </rPr>
      <t xml:space="preserve"> provides the standard logistic distribution, </t>
    </r>
    <r>
      <rPr>
        <b/>
        <i/>
        <sz val="12"/>
        <rFont val="Monotype Corsiva"/>
        <family val="4"/>
      </rPr>
      <t>L</t>
    </r>
    <r>
      <rPr>
        <b/>
        <i/>
        <sz val="10"/>
        <rFont val="Arial"/>
        <family val="2"/>
      </rPr>
      <t>(0,1)</t>
    </r>
    <r>
      <rPr>
        <sz val="10"/>
        <rFont val="Arial"/>
        <family val="0"/>
      </rPr>
      <t>. The figure shows the agreement between normal and logistic distributions (</t>
    </r>
    <r>
      <rPr>
        <sz val="10"/>
        <rFont val="Arial"/>
        <family val="2"/>
      </rPr>
      <t>with</t>
    </r>
    <r>
      <rPr>
        <sz val="10"/>
        <rFont val="Arial"/>
        <family val="0"/>
      </rPr>
      <t xml:space="preserve"> the same average and variance). The average equals </t>
    </r>
    <r>
      <rPr>
        <b/>
        <i/>
        <sz val="10"/>
        <rFont val="Arial"/>
        <family val="2"/>
      </rPr>
      <t>E[X]=a</t>
    </r>
    <r>
      <rPr>
        <sz val="10"/>
        <rFont val="Arial"/>
        <family val="0"/>
      </rPr>
      <t xml:space="preserve">, and the variance equals </t>
    </r>
    <r>
      <rPr>
        <b/>
        <i/>
        <sz val="10"/>
        <rFont val="Arial"/>
        <family val="2"/>
      </rPr>
      <t>Var(X)=b</t>
    </r>
    <r>
      <rPr>
        <b/>
        <i/>
        <vertAlign val="superscript"/>
        <sz val="10"/>
        <rFont val="Arial"/>
        <family val="2"/>
      </rPr>
      <t>2</t>
    </r>
    <r>
      <rPr>
        <b/>
        <sz val="10"/>
        <rFont val="Symbol"/>
        <family val="1"/>
      </rPr>
      <t>p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/3</t>
    </r>
    <r>
      <rPr>
        <sz val="10"/>
        <rFont val="Arial"/>
        <family val="0"/>
      </rPr>
      <t xml:space="preserve">. Mode and median for the logistic distribution are equal to the </t>
    </r>
    <r>
      <rPr>
        <sz val="10"/>
        <rFont val="Arial"/>
        <family val="2"/>
      </rPr>
      <t>mean</t>
    </r>
    <r>
      <rPr>
        <sz val="10"/>
        <rFont val="Arial"/>
        <family val="0"/>
      </rPr>
      <t xml:space="preserve">. The skewness and the (excess of) kurtosis coefficients are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=0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and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=1.2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respectively.</t>
    </r>
    <r>
      <rPr>
        <sz val="10"/>
        <rFont val="Arial"/>
        <family val="0"/>
      </rPr>
      <t xml:space="preserve"> </t>
    </r>
  </si>
  <si>
    <r>
      <t xml:space="preserve">The parameters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b</t>
    </r>
    <r>
      <rPr>
        <b/>
        <sz val="10"/>
        <rFont val="Arial"/>
        <family val="2"/>
      </rPr>
      <t xml:space="preserve"> can be changed with </t>
    </r>
    <r>
      <rPr>
        <b/>
        <i/>
        <sz val="10"/>
        <rFont val="Arial"/>
        <family val="2"/>
      </rPr>
      <t>b&gt;0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</si>
</sst>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00"/>
    <numFmt numFmtId="173" formatCode="0.00000"/>
    <numFmt numFmtId="174" formatCode="0.0000"/>
    <numFmt numFmtId="175" formatCode="0.000"/>
  </numFmts>
  <fonts count="21">
    <font>
      <sz val="10"/>
      <name val="Arial"/>
      <family val="0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.75"/>
      <name val="Arial"/>
      <family val="2"/>
    </font>
    <font>
      <b/>
      <sz val="15.5"/>
      <name val="Arial"/>
      <family val="0"/>
    </font>
    <font>
      <b/>
      <sz val="8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9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b/>
      <i/>
      <vertAlign val="sub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2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175" fontId="5" fillId="0" borderId="3" xfId="0" applyNumberFormat="1" applyFont="1" applyBorder="1" applyAlignment="1">
      <alignment horizontal="center"/>
    </xf>
    <xf numFmtId="0" fontId="0" fillId="3" borderId="0" xfId="0" applyFill="1" applyAlignment="1">
      <alignment/>
    </xf>
    <xf numFmtId="175" fontId="5" fillId="0" borderId="6" xfId="0" applyNumberFormat="1" applyFont="1" applyBorder="1" applyAlignment="1">
      <alignment horizontal="center"/>
    </xf>
    <xf numFmtId="175" fontId="5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center"/>
    </xf>
    <xf numFmtId="172" fontId="5" fillId="4" borderId="14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6" borderId="2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Logistic Distribution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(The horizontal scale is determined by the parametric values)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Prob. density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Hoja2!$C$1:$C$101</c:f>
              <c:numCache>
                <c:ptCount val="101"/>
                <c:pt idx="0">
                  <c:v>-14.32419427810796</c:v>
                </c:pt>
                <c:pt idx="1">
                  <c:v>-13.997710392545802</c:v>
                </c:pt>
                <c:pt idx="2">
                  <c:v>-13.671226506983642</c:v>
                </c:pt>
                <c:pt idx="3">
                  <c:v>-13.344742621421483</c:v>
                </c:pt>
                <c:pt idx="4">
                  <c:v>-13.018258735859323</c:v>
                </c:pt>
                <c:pt idx="5">
                  <c:v>-12.691774850297165</c:v>
                </c:pt>
                <c:pt idx="6">
                  <c:v>-12.365290964735005</c:v>
                </c:pt>
                <c:pt idx="7">
                  <c:v>-12.038807079172846</c:v>
                </c:pt>
                <c:pt idx="8">
                  <c:v>-11.712323193610686</c:v>
                </c:pt>
                <c:pt idx="9">
                  <c:v>-11.385839308048528</c:v>
                </c:pt>
                <c:pt idx="10">
                  <c:v>-11.059355422486368</c:v>
                </c:pt>
                <c:pt idx="11">
                  <c:v>-10.73287153692421</c:v>
                </c:pt>
                <c:pt idx="12">
                  <c:v>-10.40638765136205</c:v>
                </c:pt>
                <c:pt idx="13">
                  <c:v>-10.079903765799891</c:v>
                </c:pt>
                <c:pt idx="14">
                  <c:v>-9.753419880237733</c:v>
                </c:pt>
                <c:pt idx="15">
                  <c:v>-9.426935994675572</c:v>
                </c:pt>
                <c:pt idx="16">
                  <c:v>-9.100452109113412</c:v>
                </c:pt>
                <c:pt idx="17">
                  <c:v>-8.773968223551254</c:v>
                </c:pt>
                <c:pt idx="18">
                  <c:v>-8.447484337989096</c:v>
                </c:pt>
                <c:pt idx="19">
                  <c:v>-8.121000452426935</c:v>
                </c:pt>
                <c:pt idx="20">
                  <c:v>-7.794516566864776</c:v>
                </c:pt>
                <c:pt idx="21">
                  <c:v>-7.468032681302617</c:v>
                </c:pt>
                <c:pt idx="22">
                  <c:v>-7.141548795740458</c:v>
                </c:pt>
                <c:pt idx="23">
                  <c:v>-6.815064910178299</c:v>
                </c:pt>
                <c:pt idx="24">
                  <c:v>-6.488581024616139</c:v>
                </c:pt>
                <c:pt idx="25">
                  <c:v>-6.16209713905398</c:v>
                </c:pt>
                <c:pt idx="26">
                  <c:v>-5.835613253491822</c:v>
                </c:pt>
                <c:pt idx="27">
                  <c:v>-5.509129367929662</c:v>
                </c:pt>
                <c:pt idx="28">
                  <c:v>-5.182645482367503</c:v>
                </c:pt>
                <c:pt idx="29">
                  <c:v>-4.856161596805345</c:v>
                </c:pt>
                <c:pt idx="30">
                  <c:v>-4.529677711243185</c:v>
                </c:pt>
                <c:pt idx="31">
                  <c:v>-4.203193825681026</c:v>
                </c:pt>
                <c:pt idx="32">
                  <c:v>-3.8767099401188663</c:v>
                </c:pt>
                <c:pt idx="33">
                  <c:v>-3.550226054556706</c:v>
                </c:pt>
                <c:pt idx="34">
                  <c:v>-3.223742168994548</c:v>
                </c:pt>
                <c:pt idx="35">
                  <c:v>-2.8972582834323894</c:v>
                </c:pt>
                <c:pt idx="36">
                  <c:v>-2.570774397870231</c:v>
                </c:pt>
                <c:pt idx="37">
                  <c:v>-2.244290512308069</c:v>
                </c:pt>
                <c:pt idx="38">
                  <c:v>-1.9178066267459108</c:v>
                </c:pt>
                <c:pt idx="39">
                  <c:v>-1.5913227411837525</c:v>
                </c:pt>
                <c:pt idx="40">
                  <c:v>-1.2648388556215924</c:v>
                </c:pt>
                <c:pt idx="41">
                  <c:v>-0.938354970059434</c:v>
                </c:pt>
                <c:pt idx="42">
                  <c:v>-0.6118710844972739</c:v>
                </c:pt>
                <c:pt idx="43">
                  <c:v>-0.2853871989351138</c:v>
                </c:pt>
                <c:pt idx="44">
                  <c:v>0.041096686627044576</c:v>
                </c:pt>
                <c:pt idx="45">
                  <c:v>0.3675805721892029</c:v>
                </c:pt>
                <c:pt idx="46">
                  <c:v>0.6940644577513613</c:v>
                </c:pt>
                <c:pt idx="47">
                  <c:v>1.0205483433135214</c:v>
                </c:pt>
                <c:pt idx="48">
                  <c:v>1.3470322288756815</c:v>
                </c:pt>
                <c:pt idx="49">
                  <c:v>1.6735161144378399</c:v>
                </c:pt>
                <c:pt idx="50">
                  <c:v>2</c:v>
                </c:pt>
                <c:pt idx="51">
                  <c:v>2.3264838855621583</c:v>
                </c:pt>
                <c:pt idx="52">
                  <c:v>2.6529677711243167</c:v>
                </c:pt>
                <c:pt idx="53">
                  <c:v>2.9794516566864786</c:v>
                </c:pt>
                <c:pt idx="54">
                  <c:v>3.305935542248637</c:v>
                </c:pt>
                <c:pt idx="55">
                  <c:v>3.6324194278107953</c:v>
                </c:pt>
                <c:pt idx="56">
                  <c:v>3.9589033133729536</c:v>
                </c:pt>
                <c:pt idx="57">
                  <c:v>4.285387198935112</c:v>
                </c:pt>
                <c:pt idx="58">
                  <c:v>4.61187108449727</c:v>
                </c:pt>
                <c:pt idx="59">
                  <c:v>4.938354970059432</c:v>
                </c:pt>
                <c:pt idx="60">
                  <c:v>5.264838855621591</c:v>
                </c:pt>
                <c:pt idx="61">
                  <c:v>5.591322741183749</c:v>
                </c:pt>
                <c:pt idx="62">
                  <c:v>5.917806626745907</c:v>
                </c:pt>
                <c:pt idx="63">
                  <c:v>6.244290512308069</c:v>
                </c:pt>
                <c:pt idx="64">
                  <c:v>6.5707743978702275</c:v>
                </c:pt>
                <c:pt idx="65">
                  <c:v>6.897258283432386</c:v>
                </c:pt>
                <c:pt idx="66">
                  <c:v>7.223742168994548</c:v>
                </c:pt>
                <c:pt idx="67">
                  <c:v>7.550226054556706</c:v>
                </c:pt>
                <c:pt idx="68">
                  <c:v>7.8767099401188645</c:v>
                </c:pt>
                <c:pt idx="69">
                  <c:v>8.203193825681026</c:v>
                </c:pt>
                <c:pt idx="70">
                  <c:v>8.529677711243181</c:v>
                </c:pt>
                <c:pt idx="71">
                  <c:v>8.856161596805343</c:v>
                </c:pt>
                <c:pt idx="72">
                  <c:v>9.182645482367498</c:v>
                </c:pt>
                <c:pt idx="73">
                  <c:v>9.50912936792966</c:v>
                </c:pt>
                <c:pt idx="74">
                  <c:v>9.835613253491822</c:v>
                </c:pt>
                <c:pt idx="75">
                  <c:v>10.162097139053976</c:v>
                </c:pt>
                <c:pt idx="76">
                  <c:v>10.488581024616138</c:v>
                </c:pt>
                <c:pt idx="77">
                  <c:v>10.815064910178297</c:v>
                </c:pt>
                <c:pt idx="78">
                  <c:v>11.141548795740455</c:v>
                </c:pt>
                <c:pt idx="79">
                  <c:v>11.468032681302617</c:v>
                </c:pt>
                <c:pt idx="80">
                  <c:v>11.794516566864775</c:v>
                </c:pt>
                <c:pt idx="81">
                  <c:v>12.121000452426934</c:v>
                </c:pt>
                <c:pt idx="82">
                  <c:v>12.447484337989092</c:v>
                </c:pt>
                <c:pt idx="83">
                  <c:v>12.773968223551254</c:v>
                </c:pt>
                <c:pt idx="84">
                  <c:v>13.100452109113412</c:v>
                </c:pt>
                <c:pt idx="85">
                  <c:v>13.42693599467557</c:v>
                </c:pt>
                <c:pt idx="86">
                  <c:v>13.753419880237733</c:v>
                </c:pt>
                <c:pt idx="87">
                  <c:v>14.079903765799887</c:v>
                </c:pt>
                <c:pt idx="88">
                  <c:v>14.40638765136205</c:v>
                </c:pt>
                <c:pt idx="89">
                  <c:v>14.732871536924204</c:v>
                </c:pt>
                <c:pt idx="90">
                  <c:v>15.059355422486366</c:v>
                </c:pt>
                <c:pt idx="91">
                  <c:v>15.385839308048528</c:v>
                </c:pt>
                <c:pt idx="92">
                  <c:v>15.712323193610683</c:v>
                </c:pt>
                <c:pt idx="93">
                  <c:v>16.038807079172845</c:v>
                </c:pt>
                <c:pt idx="94">
                  <c:v>16.365290964735003</c:v>
                </c:pt>
                <c:pt idx="95">
                  <c:v>16.69177485029716</c:v>
                </c:pt>
                <c:pt idx="96">
                  <c:v>17.018258735859323</c:v>
                </c:pt>
                <c:pt idx="97">
                  <c:v>17.34474262142148</c:v>
                </c:pt>
                <c:pt idx="98">
                  <c:v>17.67122650698364</c:v>
                </c:pt>
                <c:pt idx="99">
                  <c:v>17.997710392545798</c:v>
                </c:pt>
                <c:pt idx="100">
                  <c:v>18.32419427810796</c:v>
                </c:pt>
              </c:numCache>
            </c:numRef>
          </c:xVal>
          <c:yVal>
            <c:numRef>
              <c:f>Hoja2!$D$1:$D$101</c:f>
              <c:numCache>
                <c:ptCount val="101"/>
                <c:pt idx="0">
                  <c:v>0.0014320353887541546</c:v>
                </c:pt>
                <c:pt idx="1">
                  <c:v>0.0015950943004709632</c:v>
                </c:pt>
                <c:pt idx="2">
                  <c:v>0.0017765183666508015</c:v>
                </c:pt>
                <c:pt idx="3">
                  <c:v>0.001978327381855443</c:v>
                </c:pt>
                <c:pt idx="4">
                  <c:v>0.002202751522501148</c:v>
                </c:pt>
                <c:pt idx="5">
                  <c:v>0.0024522503970143073</c:v>
                </c:pt>
                <c:pt idx="6">
                  <c:v>0.0027295331017963055</c:v>
                </c:pt>
                <c:pt idx="7">
                  <c:v>0.0030375791348780396</c:v>
                </c:pt>
                <c:pt idx="8">
                  <c:v>0.0033796599469150634</c:v>
                </c:pt>
                <c:pt idx="9">
                  <c:v>0.0037593608184439474</c:v>
                </c:pt>
                <c:pt idx="10">
                  <c:v>0.00418060263961346</c:v>
                </c:pt>
                <c:pt idx="11">
                  <c:v>0.004647663030091231</c:v>
                </c:pt>
                <c:pt idx="12">
                  <c:v>0.005165196068436149</c:v>
                </c:pt>
                <c:pt idx="13">
                  <c:v>0.005738249697718212</c:v>
                </c:pt>
                <c:pt idx="14">
                  <c:v>0.006372279633513926</c:v>
                </c:pt>
                <c:pt idx="15">
                  <c:v>0.007073158318097442</c:v>
                </c:pt>
                <c:pt idx="16">
                  <c:v>0.007847177138289795</c:v>
                </c:pt>
                <c:pt idx="17">
                  <c:v>0.008701039753523364</c:v>
                </c:pt>
                <c:pt idx="18">
                  <c:v>0.009641843967705661</c:v>
                </c:pt>
                <c:pt idx="19">
                  <c:v>0.010677049130281635</c:v>
                </c:pt>
                <c:pt idx="20">
                  <c:v>0.011814425581507852</c:v>
                </c:pt>
                <c:pt idx="21">
                  <c:v>0.013061982185705465</c:v>
                </c:pt>
                <c:pt idx="22">
                  <c:v>0.014427867556355943</c:v>
                </c:pt>
                <c:pt idx="23">
                  <c:v>0.015920240214221004</c:v>
                </c:pt>
                <c:pt idx="24">
                  <c:v>0.017547102696596338</c:v>
                </c:pt>
                <c:pt idx="25">
                  <c:v>0.019316094633759696</c:v>
                </c:pt>
                <c:pt idx="26">
                  <c:v>0.021234240129625083</c:v>
                </c:pt>
                <c:pt idx="27">
                  <c:v>0.023307645549819764</c:v>
                </c:pt>
                <c:pt idx="28">
                  <c:v>0.02554114517107106</c:v>
                </c:pt>
                <c:pt idx="29">
                  <c:v>0.027937894229267877</c:v>
                </c:pt>
                <c:pt idx="30">
                  <c:v>0.03049891186334269</c:v>
                </c:pt>
                <c:pt idx="31">
                  <c:v>0.03322258040511606</c:v>
                </c:pt>
                <c:pt idx="32">
                  <c:v>0.03610411247119883</c:v>
                </c:pt>
                <c:pt idx="33">
                  <c:v>0.039135003335124194</c:v>
                </c:pt>
                <c:pt idx="34">
                  <c:v>0.04230249291649857</c:v>
                </c:pt>
                <c:pt idx="35">
                  <c:v>0.04558906904882362</c:v>
                </c:pt>
                <c:pt idx="36">
                  <c:v>0.04897205087686141</c:v>
                </c:pt>
                <c:pt idx="37">
                  <c:v>0.05242329743363526</c:v>
                </c:pt>
                <c:pt idx="38">
                  <c:v>0.05590909056512289</c:v>
                </c:pt>
                <c:pt idx="39">
                  <c:v>0.05939024214868018</c:v>
                </c:pt>
                <c:pt idx="40">
                  <c:v>0.06282247170032802</c:v>
                </c:pt>
                <c:pt idx="41">
                  <c:v>0.06615709087654396</c:v>
                </c:pt>
                <c:pt idx="42">
                  <c:v>0.0693420153860915</c:v>
                </c:pt>
                <c:pt idx="43">
                  <c:v>0.0723231025138537</c:v>
                </c:pt>
                <c:pt idx="44">
                  <c:v>0.07504578489191316</c:v>
                </c:pt>
                <c:pt idx="45">
                  <c:v>0.07745694053449899</c:v>
                </c:pt>
                <c:pt idx="46">
                  <c:v>0.07950690875708499</c:v>
                </c:pt>
                <c:pt idx="47">
                  <c:v>0.08115153546326703</c:v>
                </c:pt>
                <c:pt idx="48">
                  <c:v>0.0823541136417709</c:v>
                </c:pt>
                <c:pt idx="49">
                  <c:v>0.08308707945283923</c:v>
                </c:pt>
                <c:pt idx="50">
                  <c:v>0.08333333333333333</c:v>
                </c:pt>
                <c:pt idx="51">
                  <c:v>0.08308707945283925</c:v>
                </c:pt>
                <c:pt idx="52">
                  <c:v>0.08235411364177089</c:v>
                </c:pt>
                <c:pt idx="53">
                  <c:v>0.08115153546326705</c:v>
                </c:pt>
                <c:pt idx="54">
                  <c:v>0.07950690875708503</c:v>
                </c:pt>
                <c:pt idx="55">
                  <c:v>0.07745694053449899</c:v>
                </c:pt>
                <c:pt idx="56">
                  <c:v>0.07504578489191317</c:v>
                </c:pt>
                <c:pt idx="57">
                  <c:v>0.07232310251385371</c:v>
                </c:pt>
                <c:pt idx="58">
                  <c:v>0.06934201538609154</c:v>
                </c:pt>
                <c:pt idx="59">
                  <c:v>0.06615709087654399</c:v>
                </c:pt>
                <c:pt idx="60">
                  <c:v>0.06282247170032805</c:v>
                </c:pt>
                <c:pt idx="61">
                  <c:v>0.0593902421486802</c:v>
                </c:pt>
                <c:pt idx="62">
                  <c:v>0.05590909056512291</c:v>
                </c:pt>
                <c:pt idx="63">
                  <c:v>0.05242329743363524</c:v>
                </c:pt>
                <c:pt idx="64">
                  <c:v>0.04897205087686147</c:v>
                </c:pt>
                <c:pt idx="65">
                  <c:v>0.045589069048823656</c:v>
                </c:pt>
                <c:pt idx="66">
                  <c:v>0.04230249291649856</c:v>
                </c:pt>
                <c:pt idx="67">
                  <c:v>0.03913500333512419</c:v>
                </c:pt>
                <c:pt idx="68">
                  <c:v>0.03610411247119885</c:v>
                </c:pt>
                <c:pt idx="69">
                  <c:v>0.033222580405116046</c:v>
                </c:pt>
                <c:pt idx="70">
                  <c:v>0.030498911863342713</c:v>
                </c:pt>
                <c:pt idx="71">
                  <c:v>0.027937894229267894</c:v>
                </c:pt>
                <c:pt idx="72">
                  <c:v>0.025541145171071096</c:v>
                </c:pt>
                <c:pt idx="73">
                  <c:v>0.023307645549819775</c:v>
                </c:pt>
                <c:pt idx="74">
                  <c:v>0.021234240129625083</c:v>
                </c:pt>
                <c:pt idx="75">
                  <c:v>0.019316094633759717</c:v>
                </c:pt>
                <c:pt idx="76">
                  <c:v>0.017547102696596338</c:v>
                </c:pt>
                <c:pt idx="77">
                  <c:v>0.015920240214221018</c:v>
                </c:pt>
                <c:pt idx="78">
                  <c:v>0.014427867556355962</c:v>
                </c:pt>
                <c:pt idx="79">
                  <c:v>0.013061982185705463</c:v>
                </c:pt>
                <c:pt idx="80">
                  <c:v>0.011814425581507856</c:v>
                </c:pt>
                <c:pt idx="81">
                  <c:v>0.010677049130281637</c:v>
                </c:pt>
                <c:pt idx="82">
                  <c:v>0.009641843967705673</c:v>
                </c:pt>
                <c:pt idx="83">
                  <c:v>0.008701039753523364</c:v>
                </c:pt>
                <c:pt idx="84">
                  <c:v>0.007847177138289795</c:v>
                </c:pt>
                <c:pt idx="85">
                  <c:v>0.007073158318097445</c:v>
                </c:pt>
                <c:pt idx="86">
                  <c:v>0.006372279633513926</c:v>
                </c:pt>
                <c:pt idx="87">
                  <c:v>0.0057382496977182226</c:v>
                </c:pt>
                <c:pt idx="88">
                  <c:v>0.005165196068436149</c:v>
                </c:pt>
                <c:pt idx="89">
                  <c:v>0.004647663030091241</c:v>
                </c:pt>
                <c:pt idx="90">
                  <c:v>0.0041806026396134606</c:v>
                </c:pt>
                <c:pt idx="91">
                  <c:v>0.0037593608184439474</c:v>
                </c:pt>
                <c:pt idx="92">
                  <c:v>0.0033796599469150673</c:v>
                </c:pt>
                <c:pt idx="93">
                  <c:v>0.003037579134878043</c:v>
                </c:pt>
                <c:pt idx="94">
                  <c:v>0.002729533101796306</c:v>
                </c:pt>
                <c:pt idx="95">
                  <c:v>0.0024522503970143125</c:v>
                </c:pt>
                <c:pt idx="96">
                  <c:v>0.002202751522501148</c:v>
                </c:pt>
                <c:pt idx="97">
                  <c:v>0.001978327381855445</c:v>
                </c:pt>
                <c:pt idx="98">
                  <c:v>0.0017765183666508015</c:v>
                </c:pt>
                <c:pt idx="99">
                  <c:v>0.0015950943004709658</c:v>
                </c:pt>
                <c:pt idx="100">
                  <c:v>0.0014320353887541544</c:v>
                </c:pt>
              </c:numCache>
            </c:numRef>
          </c:yVal>
          <c:smooth val="0"/>
        </c:ser>
        <c:ser>
          <c:idx val="2"/>
          <c:order val="2"/>
          <c:tx>
            <c:v>Normal density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Hoja2!$C$1:$C$101</c:f>
              <c:numCache>
                <c:ptCount val="101"/>
                <c:pt idx="0">
                  <c:v>-14.32419427810796</c:v>
                </c:pt>
                <c:pt idx="1">
                  <c:v>-13.997710392545802</c:v>
                </c:pt>
                <c:pt idx="2">
                  <c:v>-13.671226506983642</c:v>
                </c:pt>
                <c:pt idx="3">
                  <c:v>-13.344742621421483</c:v>
                </c:pt>
                <c:pt idx="4">
                  <c:v>-13.018258735859323</c:v>
                </c:pt>
                <c:pt idx="5">
                  <c:v>-12.691774850297165</c:v>
                </c:pt>
                <c:pt idx="6">
                  <c:v>-12.365290964735005</c:v>
                </c:pt>
                <c:pt idx="7">
                  <c:v>-12.038807079172846</c:v>
                </c:pt>
                <c:pt idx="8">
                  <c:v>-11.712323193610686</c:v>
                </c:pt>
                <c:pt idx="9">
                  <c:v>-11.385839308048528</c:v>
                </c:pt>
                <c:pt idx="10">
                  <c:v>-11.059355422486368</c:v>
                </c:pt>
                <c:pt idx="11">
                  <c:v>-10.73287153692421</c:v>
                </c:pt>
                <c:pt idx="12">
                  <c:v>-10.40638765136205</c:v>
                </c:pt>
                <c:pt idx="13">
                  <c:v>-10.079903765799891</c:v>
                </c:pt>
                <c:pt idx="14">
                  <c:v>-9.753419880237733</c:v>
                </c:pt>
                <c:pt idx="15">
                  <c:v>-9.426935994675572</c:v>
                </c:pt>
                <c:pt idx="16">
                  <c:v>-9.100452109113412</c:v>
                </c:pt>
                <c:pt idx="17">
                  <c:v>-8.773968223551254</c:v>
                </c:pt>
                <c:pt idx="18">
                  <c:v>-8.447484337989096</c:v>
                </c:pt>
                <c:pt idx="19">
                  <c:v>-8.121000452426935</c:v>
                </c:pt>
                <c:pt idx="20">
                  <c:v>-7.794516566864776</c:v>
                </c:pt>
                <c:pt idx="21">
                  <c:v>-7.468032681302617</c:v>
                </c:pt>
                <c:pt idx="22">
                  <c:v>-7.141548795740458</c:v>
                </c:pt>
                <c:pt idx="23">
                  <c:v>-6.815064910178299</c:v>
                </c:pt>
                <c:pt idx="24">
                  <c:v>-6.488581024616139</c:v>
                </c:pt>
                <c:pt idx="25">
                  <c:v>-6.16209713905398</c:v>
                </c:pt>
                <c:pt idx="26">
                  <c:v>-5.835613253491822</c:v>
                </c:pt>
                <c:pt idx="27">
                  <c:v>-5.509129367929662</c:v>
                </c:pt>
                <c:pt idx="28">
                  <c:v>-5.182645482367503</c:v>
                </c:pt>
                <c:pt idx="29">
                  <c:v>-4.856161596805345</c:v>
                </c:pt>
                <c:pt idx="30">
                  <c:v>-4.529677711243185</c:v>
                </c:pt>
                <c:pt idx="31">
                  <c:v>-4.203193825681026</c:v>
                </c:pt>
                <c:pt idx="32">
                  <c:v>-3.8767099401188663</c:v>
                </c:pt>
                <c:pt idx="33">
                  <c:v>-3.550226054556706</c:v>
                </c:pt>
                <c:pt idx="34">
                  <c:v>-3.223742168994548</c:v>
                </c:pt>
                <c:pt idx="35">
                  <c:v>-2.8972582834323894</c:v>
                </c:pt>
                <c:pt idx="36">
                  <c:v>-2.570774397870231</c:v>
                </c:pt>
                <c:pt idx="37">
                  <c:v>-2.244290512308069</c:v>
                </c:pt>
                <c:pt idx="38">
                  <c:v>-1.9178066267459108</c:v>
                </c:pt>
                <c:pt idx="39">
                  <c:v>-1.5913227411837525</c:v>
                </c:pt>
                <c:pt idx="40">
                  <c:v>-1.2648388556215924</c:v>
                </c:pt>
                <c:pt idx="41">
                  <c:v>-0.938354970059434</c:v>
                </c:pt>
                <c:pt idx="42">
                  <c:v>-0.6118710844972739</c:v>
                </c:pt>
                <c:pt idx="43">
                  <c:v>-0.2853871989351138</c:v>
                </c:pt>
                <c:pt idx="44">
                  <c:v>0.041096686627044576</c:v>
                </c:pt>
                <c:pt idx="45">
                  <c:v>0.3675805721892029</c:v>
                </c:pt>
                <c:pt idx="46">
                  <c:v>0.6940644577513613</c:v>
                </c:pt>
                <c:pt idx="47">
                  <c:v>1.0205483433135214</c:v>
                </c:pt>
                <c:pt idx="48">
                  <c:v>1.3470322288756815</c:v>
                </c:pt>
                <c:pt idx="49">
                  <c:v>1.6735161144378399</c:v>
                </c:pt>
                <c:pt idx="50">
                  <c:v>2</c:v>
                </c:pt>
                <c:pt idx="51">
                  <c:v>2.3264838855621583</c:v>
                </c:pt>
                <c:pt idx="52">
                  <c:v>2.6529677711243167</c:v>
                </c:pt>
                <c:pt idx="53">
                  <c:v>2.9794516566864786</c:v>
                </c:pt>
                <c:pt idx="54">
                  <c:v>3.305935542248637</c:v>
                </c:pt>
                <c:pt idx="55">
                  <c:v>3.6324194278107953</c:v>
                </c:pt>
                <c:pt idx="56">
                  <c:v>3.9589033133729536</c:v>
                </c:pt>
                <c:pt idx="57">
                  <c:v>4.285387198935112</c:v>
                </c:pt>
                <c:pt idx="58">
                  <c:v>4.61187108449727</c:v>
                </c:pt>
                <c:pt idx="59">
                  <c:v>4.938354970059432</c:v>
                </c:pt>
                <c:pt idx="60">
                  <c:v>5.264838855621591</c:v>
                </c:pt>
                <c:pt idx="61">
                  <c:v>5.591322741183749</c:v>
                </c:pt>
                <c:pt idx="62">
                  <c:v>5.917806626745907</c:v>
                </c:pt>
                <c:pt idx="63">
                  <c:v>6.244290512308069</c:v>
                </c:pt>
                <c:pt idx="64">
                  <c:v>6.5707743978702275</c:v>
                </c:pt>
                <c:pt idx="65">
                  <c:v>6.897258283432386</c:v>
                </c:pt>
                <c:pt idx="66">
                  <c:v>7.223742168994548</c:v>
                </c:pt>
                <c:pt idx="67">
                  <c:v>7.550226054556706</c:v>
                </c:pt>
                <c:pt idx="68">
                  <c:v>7.8767099401188645</c:v>
                </c:pt>
                <c:pt idx="69">
                  <c:v>8.203193825681026</c:v>
                </c:pt>
                <c:pt idx="70">
                  <c:v>8.529677711243181</c:v>
                </c:pt>
                <c:pt idx="71">
                  <c:v>8.856161596805343</c:v>
                </c:pt>
                <c:pt idx="72">
                  <c:v>9.182645482367498</c:v>
                </c:pt>
                <c:pt idx="73">
                  <c:v>9.50912936792966</c:v>
                </c:pt>
                <c:pt idx="74">
                  <c:v>9.835613253491822</c:v>
                </c:pt>
                <c:pt idx="75">
                  <c:v>10.162097139053976</c:v>
                </c:pt>
                <c:pt idx="76">
                  <c:v>10.488581024616138</c:v>
                </c:pt>
                <c:pt idx="77">
                  <c:v>10.815064910178297</c:v>
                </c:pt>
                <c:pt idx="78">
                  <c:v>11.141548795740455</c:v>
                </c:pt>
                <c:pt idx="79">
                  <c:v>11.468032681302617</c:v>
                </c:pt>
                <c:pt idx="80">
                  <c:v>11.794516566864775</c:v>
                </c:pt>
                <c:pt idx="81">
                  <c:v>12.121000452426934</c:v>
                </c:pt>
                <c:pt idx="82">
                  <c:v>12.447484337989092</c:v>
                </c:pt>
                <c:pt idx="83">
                  <c:v>12.773968223551254</c:v>
                </c:pt>
                <c:pt idx="84">
                  <c:v>13.100452109113412</c:v>
                </c:pt>
                <c:pt idx="85">
                  <c:v>13.42693599467557</c:v>
                </c:pt>
                <c:pt idx="86">
                  <c:v>13.753419880237733</c:v>
                </c:pt>
                <c:pt idx="87">
                  <c:v>14.079903765799887</c:v>
                </c:pt>
                <c:pt idx="88">
                  <c:v>14.40638765136205</c:v>
                </c:pt>
                <c:pt idx="89">
                  <c:v>14.732871536924204</c:v>
                </c:pt>
                <c:pt idx="90">
                  <c:v>15.059355422486366</c:v>
                </c:pt>
                <c:pt idx="91">
                  <c:v>15.385839308048528</c:v>
                </c:pt>
                <c:pt idx="92">
                  <c:v>15.712323193610683</c:v>
                </c:pt>
                <c:pt idx="93">
                  <c:v>16.038807079172845</c:v>
                </c:pt>
                <c:pt idx="94">
                  <c:v>16.365290964735003</c:v>
                </c:pt>
                <c:pt idx="95">
                  <c:v>16.69177485029716</c:v>
                </c:pt>
                <c:pt idx="96">
                  <c:v>17.018258735859323</c:v>
                </c:pt>
                <c:pt idx="97">
                  <c:v>17.34474262142148</c:v>
                </c:pt>
                <c:pt idx="98">
                  <c:v>17.67122650698364</c:v>
                </c:pt>
                <c:pt idx="99">
                  <c:v>17.997710392545798</c:v>
                </c:pt>
                <c:pt idx="100">
                  <c:v>18.32419427810796</c:v>
                </c:pt>
              </c:numCache>
            </c:numRef>
          </c:xVal>
          <c:yVal>
            <c:numRef>
              <c:f>Hoja2!$F$1:$F$101</c:f>
              <c:numCache>
                <c:ptCount val="101"/>
                <c:pt idx="0">
                  <c:v>0.0008144686965435348</c:v>
                </c:pt>
                <c:pt idx="1">
                  <c:v>0.0009733424710119679</c:v>
                </c:pt>
                <c:pt idx="2">
                  <c:v>0.0011590268325935831</c:v>
                </c:pt>
                <c:pt idx="3">
                  <c:v>0.001375174614740222</c:v>
                </c:pt>
                <c:pt idx="4">
                  <c:v>0.00162576864392646</c:v>
                </c:pt>
                <c:pt idx="5">
                  <c:v>0.0019151208268327002</c:v>
                </c:pt>
                <c:pt idx="6">
                  <c:v>0.0022478646375242084</c:v>
                </c:pt>
                <c:pt idx="7">
                  <c:v>0.002628939980210962</c:v>
                </c:pt>
                <c:pt idx="8">
                  <c:v>0.0030635694270810627</c:v>
                </c:pt>
                <c:pt idx="9">
                  <c:v>0.003557224889995688</c:v>
                </c:pt>
                <c:pt idx="10">
                  <c:v>0.00411558388364853</c:v>
                </c:pt>
                <c:pt idx="11">
                  <c:v>0.0047444746794412535</c:v>
                </c:pt>
                <c:pt idx="12">
                  <c:v>0.00544980983602549</c:v>
                </c:pt>
                <c:pt idx="13">
                  <c:v>0.006237507825050779</c:v>
                </c:pt>
                <c:pt idx="14">
                  <c:v>0.007113402748342297</c:v>
                </c:pt>
                <c:pt idx="15">
                  <c:v>0.008083142462855762</c:v>
                </c:pt>
                <c:pt idx="16">
                  <c:v>0.0091520757876283</c:v>
                </c:pt>
                <c:pt idx="17">
                  <c:v>0.010325129855728454</c:v>
                </c:pt>
                <c:pt idx="18">
                  <c:v>0.0116066790849022</c:v>
                </c:pt>
                <c:pt idx="19">
                  <c:v>0.01300040766211387</c:v>
                </c:pt>
                <c:pt idx="20">
                  <c:v>0.014509167856469204</c:v>
                </c:pt>
                <c:pt idx="21">
                  <c:v>0.016134836877428085</c:v>
                </c:pt>
                <c:pt idx="22">
                  <c:v>0.017878175364881076</c:v>
                </c:pt>
                <c:pt idx="23">
                  <c:v>0.019738690917969006</c:v>
                </c:pt>
                <c:pt idx="24">
                  <c:v>0.021714510323742088</c:v>
                </c:pt>
                <c:pt idx="25">
                  <c:v>0.02380226431872079</c:v>
                </c:pt>
                <c:pt idx="26">
                  <c:v>0.025996988791271818</c:v>
                </c:pt>
                <c:pt idx="27">
                  <c:v>0.02829204629764004</c:v>
                </c:pt>
                <c:pt idx="28">
                  <c:v>0.030679071609480215</c:v>
                </c:pt>
                <c:pt idx="29">
                  <c:v>0.03314794472930997</c:v>
                </c:pt>
                <c:pt idx="30">
                  <c:v>0.03568679440007005</c:v>
                </c:pt>
                <c:pt idx="31">
                  <c:v>0.03828203459814225</c:v>
                </c:pt>
                <c:pt idx="32">
                  <c:v>0.0409184358428686</c:v>
                </c:pt>
                <c:pt idx="33">
                  <c:v>0.04357923239201931</c:v>
                </c:pt>
                <c:pt idx="34">
                  <c:v>0.046246265538923186</c:v>
                </c:pt>
                <c:pt idx="35">
                  <c:v>0.04890016230490399</c:v>
                </c:pt>
                <c:pt idx="36">
                  <c:v>0.05152054785618125</c:v>
                </c:pt>
                <c:pt idx="37">
                  <c:v>0.0540862889967583</c:v>
                </c:pt>
                <c:pt idx="38">
                  <c:v>0.05657576512968346</c:v>
                </c:pt>
                <c:pt idx="39">
                  <c:v>0.05896716217133172</c:v>
                </c:pt>
                <c:pt idx="40">
                  <c:v>0.06123878407990039</c:v>
                </c:pt>
                <c:pt idx="41">
                  <c:v>0.06336937595169918</c:v>
                </c:pt>
                <c:pt idx="42">
                  <c:v>0.06533845207590938</c:v>
                </c:pt>
                <c:pt idx="43">
                  <c:v>0.06712662194519459</c:v>
                </c:pt>
                <c:pt idx="44">
                  <c:v>0.06871590701562014</c:v>
                </c:pt>
                <c:pt idx="45">
                  <c:v>0.07009004100839367</c:v>
                </c:pt>
                <c:pt idx="46">
                  <c:v>0.0712347467546693</c:v>
                </c:pt>
                <c:pt idx="47">
                  <c:v>0.07213798300235462</c:v>
                </c:pt>
                <c:pt idx="48">
                  <c:v>0.07279015522220862</c:v>
                </c:pt>
                <c:pt idx="49">
                  <c:v>0.07318428525375821</c:v>
                </c:pt>
                <c:pt idx="50">
                  <c:v>0.07331613559692424</c:v>
                </c:pt>
                <c:pt idx="51">
                  <c:v>0.07318428525375822</c:v>
                </c:pt>
                <c:pt idx="52">
                  <c:v>0.07279015522220862</c:v>
                </c:pt>
                <c:pt idx="53">
                  <c:v>0.07213798300235462</c:v>
                </c:pt>
                <c:pt idx="54">
                  <c:v>0.07123474675466931</c:v>
                </c:pt>
                <c:pt idx="55">
                  <c:v>0.07009004100839367</c:v>
                </c:pt>
                <c:pt idx="56">
                  <c:v>0.06871590701562015</c:v>
                </c:pt>
                <c:pt idx="57">
                  <c:v>0.0671266219451946</c:v>
                </c:pt>
                <c:pt idx="58">
                  <c:v>0.06533845207590941</c:v>
                </c:pt>
                <c:pt idx="59">
                  <c:v>0.0633693759516992</c:v>
                </c:pt>
                <c:pt idx="60">
                  <c:v>0.0612387840799004</c:v>
                </c:pt>
                <c:pt idx="61">
                  <c:v>0.058967162171331744</c:v>
                </c:pt>
                <c:pt idx="62">
                  <c:v>0.05657576512968349</c:v>
                </c:pt>
                <c:pt idx="63">
                  <c:v>0.0540862889967583</c:v>
                </c:pt>
                <c:pt idx="64">
                  <c:v>0.051520547856181285</c:v>
                </c:pt>
                <c:pt idx="65">
                  <c:v>0.048900162304904016</c:v>
                </c:pt>
                <c:pt idx="66">
                  <c:v>0.046246265538923186</c:v>
                </c:pt>
                <c:pt idx="67">
                  <c:v>0.04357923239201931</c:v>
                </c:pt>
                <c:pt idx="68">
                  <c:v>0.04091843584286861</c:v>
                </c:pt>
                <c:pt idx="69">
                  <c:v>0.03828203459814225</c:v>
                </c:pt>
                <c:pt idx="70">
                  <c:v>0.035686794400070075</c:v>
                </c:pt>
                <c:pt idx="71">
                  <c:v>0.03314794472930998</c:v>
                </c:pt>
                <c:pt idx="72">
                  <c:v>0.030679071609480253</c:v>
                </c:pt>
                <c:pt idx="73">
                  <c:v>0.02829204629764005</c:v>
                </c:pt>
                <c:pt idx="74">
                  <c:v>0.025996988791271818</c:v>
                </c:pt>
                <c:pt idx="75">
                  <c:v>0.02380226431872081</c:v>
                </c:pt>
                <c:pt idx="76">
                  <c:v>0.021714510323742088</c:v>
                </c:pt>
                <c:pt idx="77">
                  <c:v>0.019738690917969027</c:v>
                </c:pt>
                <c:pt idx="78">
                  <c:v>0.017878175364881094</c:v>
                </c:pt>
                <c:pt idx="79">
                  <c:v>0.016134836877428085</c:v>
                </c:pt>
                <c:pt idx="80">
                  <c:v>0.014509167856469204</c:v>
                </c:pt>
                <c:pt idx="81">
                  <c:v>0.013000407662113873</c:v>
                </c:pt>
                <c:pt idx="82">
                  <c:v>0.011606679084902214</c:v>
                </c:pt>
                <c:pt idx="83">
                  <c:v>0.010325129855728454</c:v>
                </c:pt>
                <c:pt idx="84">
                  <c:v>0.0091520757876283</c:v>
                </c:pt>
                <c:pt idx="85">
                  <c:v>0.008083142462855766</c:v>
                </c:pt>
                <c:pt idx="86">
                  <c:v>0.007113402748342297</c:v>
                </c:pt>
                <c:pt idx="87">
                  <c:v>0.006237507825050786</c:v>
                </c:pt>
                <c:pt idx="88">
                  <c:v>0.00544980983602549</c:v>
                </c:pt>
                <c:pt idx="89">
                  <c:v>0.004744474679441264</c:v>
                </c:pt>
                <c:pt idx="90">
                  <c:v>0.004115583883648535</c:v>
                </c:pt>
                <c:pt idx="91">
                  <c:v>0.003557224889995688</c:v>
                </c:pt>
                <c:pt idx="92">
                  <c:v>0.0030635694270810684</c:v>
                </c:pt>
                <c:pt idx="93">
                  <c:v>0.0026289399802109648</c:v>
                </c:pt>
                <c:pt idx="94">
                  <c:v>0.0022478646375242105</c:v>
                </c:pt>
                <c:pt idx="95">
                  <c:v>0.001915120826832704</c:v>
                </c:pt>
                <c:pt idx="96">
                  <c:v>0.00162576864392646</c:v>
                </c:pt>
                <c:pt idx="97">
                  <c:v>0.0013751746147402236</c:v>
                </c:pt>
                <c:pt idx="98">
                  <c:v>0.0011590268325935842</c:v>
                </c:pt>
                <c:pt idx="99">
                  <c:v>0.0009733424710119696</c:v>
                </c:pt>
                <c:pt idx="100">
                  <c:v>0.0008144686965435348</c:v>
                </c:pt>
              </c:numCache>
            </c:numRef>
          </c:yVal>
          <c:smooth val="0"/>
        </c:ser>
        <c:axId val="15652412"/>
        <c:axId val="6653981"/>
      </c:scatterChart>
      <c:scatterChart>
        <c:scatterStyle val="lineMarker"/>
        <c:varyColors val="0"/>
        <c:ser>
          <c:idx val="1"/>
          <c:order val="1"/>
          <c:tx>
            <c:v>Distribution function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Hoja2!$C$1:$C$101</c:f>
              <c:numCache>
                <c:ptCount val="101"/>
                <c:pt idx="0">
                  <c:v>-14.32419427810796</c:v>
                </c:pt>
                <c:pt idx="1">
                  <c:v>-13.997710392545802</c:v>
                </c:pt>
                <c:pt idx="2">
                  <c:v>-13.671226506983642</c:v>
                </c:pt>
                <c:pt idx="3">
                  <c:v>-13.344742621421483</c:v>
                </c:pt>
                <c:pt idx="4">
                  <c:v>-13.018258735859323</c:v>
                </c:pt>
                <c:pt idx="5">
                  <c:v>-12.691774850297165</c:v>
                </c:pt>
                <c:pt idx="6">
                  <c:v>-12.365290964735005</c:v>
                </c:pt>
                <c:pt idx="7">
                  <c:v>-12.038807079172846</c:v>
                </c:pt>
                <c:pt idx="8">
                  <c:v>-11.712323193610686</c:v>
                </c:pt>
                <c:pt idx="9">
                  <c:v>-11.385839308048528</c:v>
                </c:pt>
                <c:pt idx="10">
                  <c:v>-11.059355422486368</c:v>
                </c:pt>
                <c:pt idx="11">
                  <c:v>-10.73287153692421</c:v>
                </c:pt>
                <c:pt idx="12">
                  <c:v>-10.40638765136205</c:v>
                </c:pt>
                <c:pt idx="13">
                  <c:v>-10.079903765799891</c:v>
                </c:pt>
                <c:pt idx="14">
                  <c:v>-9.753419880237733</c:v>
                </c:pt>
                <c:pt idx="15">
                  <c:v>-9.426935994675572</c:v>
                </c:pt>
                <c:pt idx="16">
                  <c:v>-9.100452109113412</c:v>
                </c:pt>
                <c:pt idx="17">
                  <c:v>-8.773968223551254</c:v>
                </c:pt>
                <c:pt idx="18">
                  <c:v>-8.447484337989096</c:v>
                </c:pt>
                <c:pt idx="19">
                  <c:v>-8.121000452426935</c:v>
                </c:pt>
                <c:pt idx="20">
                  <c:v>-7.794516566864776</c:v>
                </c:pt>
                <c:pt idx="21">
                  <c:v>-7.468032681302617</c:v>
                </c:pt>
                <c:pt idx="22">
                  <c:v>-7.141548795740458</c:v>
                </c:pt>
                <c:pt idx="23">
                  <c:v>-6.815064910178299</c:v>
                </c:pt>
                <c:pt idx="24">
                  <c:v>-6.488581024616139</c:v>
                </c:pt>
                <c:pt idx="25">
                  <c:v>-6.16209713905398</c:v>
                </c:pt>
                <c:pt idx="26">
                  <c:v>-5.835613253491822</c:v>
                </c:pt>
                <c:pt idx="27">
                  <c:v>-5.509129367929662</c:v>
                </c:pt>
                <c:pt idx="28">
                  <c:v>-5.182645482367503</c:v>
                </c:pt>
                <c:pt idx="29">
                  <c:v>-4.856161596805345</c:v>
                </c:pt>
                <c:pt idx="30">
                  <c:v>-4.529677711243185</c:v>
                </c:pt>
                <c:pt idx="31">
                  <c:v>-4.203193825681026</c:v>
                </c:pt>
                <c:pt idx="32">
                  <c:v>-3.8767099401188663</c:v>
                </c:pt>
                <c:pt idx="33">
                  <c:v>-3.550226054556706</c:v>
                </c:pt>
                <c:pt idx="34">
                  <c:v>-3.223742168994548</c:v>
                </c:pt>
                <c:pt idx="35">
                  <c:v>-2.8972582834323894</c:v>
                </c:pt>
                <c:pt idx="36">
                  <c:v>-2.570774397870231</c:v>
                </c:pt>
                <c:pt idx="37">
                  <c:v>-2.244290512308069</c:v>
                </c:pt>
                <c:pt idx="38">
                  <c:v>-1.9178066267459108</c:v>
                </c:pt>
                <c:pt idx="39">
                  <c:v>-1.5913227411837525</c:v>
                </c:pt>
                <c:pt idx="40">
                  <c:v>-1.2648388556215924</c:v>
                </c:pt>
                <c:pt idx="41">
                  <c:v>-0.938354970059434</c:v>
                </c:pt>
                <c:pt idx="42">
                  <c:v>-0.6118710844972739</c:v>
                </c:pt>
                <c:pt idx="43">
                  <c:v>-0.2853871989351138</c:v>
                </c:pt>
                <c:pt idx="44">
                  <c:v>0.041096686627044576</c:v>
                </c:pt>
                <c:pt idx="45">
                  <c:v>0.3675805721892029</c:v>
                </c:pt>
                <c:pt idx="46">
                  <c:v>0.6940644577513613</c:v>
                </c:pt>
                <c:pt idx="47">
                  <c:v>1.0205483433135214</c:v>
                </c:pt>
                <c:pt idx="48">
                  <c:v>1.3470322288756815</c:v>
                </c:pt>
                <c:pt idx="49">
                  <c:v>1.6735161144378399</c:v>
                </c:pt>
                <c:pt idx="50">
                  <c:v>2</c:v>
                </c:pt>
                <c:pt idx="51">
                  <c:v>2.3264838855621583</c:v>
                </c:pt>
                <c:pt idx="52">
                  <c:v>2.6529677711243167</c:v>
                </c:pt>
                <c:pt idx="53">
                  <c:v>2.9794516566864786</c:v>
                </c:pt>
                <c:pt idx="54">
                  <c:v>3.305935542248637</c:v>
                </c:pt>
                <c:pt idx="55">
                  <c:v>3.6324194278107953</c:v>
                </c:pt>
                <c:pt idx="56">
                  <c:v>3.9589033133729536</c:v>
                </c:pt>
                <c:pt idx="57">
                  <c:v>4.285387198935112</c:v>
                </c:pt>
                <c:pt idx="58">
                  <c:v>4.61187108449727</c:v>
                </c:pt>
                <c:pt idx="59">
                  <c:v>4.938354970059432</c:v>
                </c:pt>
                <c:pt idx="60">
                  <c:v>5.264838855621591</c:v>
                </c:pt>
                <c:pt idx="61">
                  <c:v>5.591322741183749</c:v>
                </c:pt>
                <c:pt idx="62">
                  <c:v>5.917806626745907</c:v>
                </c:pt>
                <c:pt idx="63">
                  <c:v>6.244290512308069</c:v>
                </c:pt>
                <c:pt idx="64">
                  <c:v>6.5707743978702275</c:v>
                </c:pt>
                <c:pt idx="65">
                  <c:v>6.897258283432386</c:v>
                </c:pt>
                <c:pt idx="66">
                  <c:v>7.223742168994548</c:v>
                </c:pt>
                <c:pt idx="67">
                  <c:v>7.550226054556706</c:v>
                </c:pt>
                <c:pt idx="68">
                  <c:v>7.8767099401188645</c:v>
                </c:pt>
                <c:pt idx="69">
                  <c:v>8.203193825681026</c:v>
                </c:pt>
                <c:pt idx="70">
                  <c:v>8.529677711243181</c:v>
                </c:pt>
                <c:pt idx="71">
                  <c:v>8.856161596805343</c:v>
                </c:pt>
                <c:pt idx="72">
                  <c:v>9.182645482367498</c:v>
                </c:pt>
                <c:pt idx="73">
                  <c:v>9.50912936792966</c:v>
                </c:pt>
                <c:pt idx="74">
                  <c:v>9.835613253491822</c:v>
                </c:pt>
                <c:pt idx="75">
                  <c:v>10.162097139053976</c:v>
                </c:pt>
                <c:pt idx="76">
                  <c:v>10.488581024616138</c:v>
                </c:pt>
                <c:pt idx="77">
                  <c:v>10.815064910178297</c:v>
                </c:pt>
                <c:pt idx="78">
                  <c:v>11.141548795740455</c:v>
                </c:pt>
                <c:pt idx="79">
                  <c:v>11.468032681302617</c:v>
                </c:pt>
                <c:pt idx="80">
                  <c:v>11.794516566864775</c:v>
                </c:pt>
                <c:pt idx="81">
                  <c:v>12.121000452426934</c:v>
                </c:pt>
                <c:pt idx="82">
                  <c:v>12.447484337989092</c:v>
                </c:pt>
                <c:pt idx="83">
                  <c:v>12.773968223551254</c:v>
                </c:pt>
                <c:pt idx="84">
                  <c:v>13.100452109113412</c:v>
                </c:pt>
                <c:pt idx="85">
                  <c:v>13.42693599467557</c:v>
                </c:pt>
                <c:pt idx="86">
                  <c:v>13.753419880237733</c:v>
                </c:pt>
                <c:pt idx="87">
                  <c:v>14.079903765799887</c:v>
                </c:pt>
                <c:pt idx="88">
                  <c:v>14.40638765136205</c:v>
                </c:pt>
                <c:pt idx="89">
                  <c:v>14.732871536924204</c:v>
                </c:pt>
                <c:pt idx="90">
                  <c:v>15.059355422486366</c:v>
                </c:pt>
                <c:pt idx="91">
                  <c:v>15.385839308048528</c:v>
                </c:pt>
                <c:pt idx="92">
                  <c:v>15.712323193610683</c:v>
                </c:pt>
                <c:pt idx="93">
                  <c:v>16.038807079172845</c:v>
                </c:pt>
                <c:pt idx="94">
                  <c:v>16.365290964735003</c:v>
                </c:pt>
                <c:pt idx="95">
                  <c:v>16.69177485029716</c:v>
                </c:pt>
                <c:pt idx="96">
                  <c:v>17.018258735859323</c:v>
                </c:pt>
                <c:pt idx="97">
                  <c:v>17.34474262142148</c:v>
                </c:pt>
                <c:pt idx="98">
                  <c:v>17.67122650698364</c:v>
                </c:pt>
                <c:pt idx="99">
                  <c:v>17.997710392545798</c:v>
                </c:pt>
                <c:pt idx="100">
                  <c:v>18.32419427810796</c:v>
                </c:pt>
              </c:numCache>
            </c:numRef>
          </c:xVal>
          <c:yVal>
            <c:numRef>
              <c:f>Hoja2!$E$1:$E$101</c:f>
              <c:numCache>
                <c:ptCount val="101"/>
                <c:pt idx="0">
                  <c:v>0.004314723000836411</c:v>
                </c:pt>
                <c:pt idx="1">
                  <c:v>0.004808403647045814</c:v>
                </c:pt>
                <c:pt idx="2">
                  <c:v>0.005358266115719269</c:v>
                </c:pt>
                <c:pt idx="3">
                  <c:v>0.00597063057502981</c:v>
                </c:pt>
                <c:pt idx="4">
                  <c:v>0.00665251046296328</c:v>
                </c:pt>
                <c:pt idx="5">
                  <c:v>0.0074116842545317975</c:v>
                </c:pt>
                <c:pt idx="6">
                  <c:v>0.008256773615933697</c:v>
                </c:pt>
                <c:pt idx="7">
                  <c:v>0.009197328251601833</c:v>
                </c:pt>
                <c:pt idx="8">
                  <c:v>0.010243917690392734</c:v>
                </c:pt>
                <c:pt idx="9">
                  <c:v>0.01140823017096557</c:v>
                </c:pt>
                <c:pt idx="10">
                  <c:v>0.012703178667088347</c:v>
                </c:pt>
                <c:pt idx="11">
                  <c:v>0.014143013933393869</c:v>
                </c:pt>
                <c:pt idx="12">
                  <c:v>0.015743444241906466</c:v>
                </c:pt>
                <c:pt idx="13">
                  <c:v>0.017521761209020575</c:v>
                </c:pt>
                <c:pt idx="14">
                  <c:v>0.019496970769737786</c:v>
                </c:pt>
                <c:pt idx="15">
                  <c:v>0.021689927927805736</c:v>
                </c:pt>
                <c:pt idx="16">
                  <c:v>0.024123473382926135</c:v>
                </c:pt>
                <c:pt idx="17">
                  <c:v>0.026822569494877633</c:v>
                </c:pt>
                <c:pt idx="18">
                  <c:v>0.029814432274997388</c:v>
                </c:pt>
                <c:pt idx="19">
                  <c:v>0.03312865518522654</c:v>
                </c:pt>
                <c:pt idx="20">
                  <c:v>0.036797319464279825</c:v>
                </c:pt>
                <c:pt idx="21">
                  <c:v>0.04085508448542784</c:v>
                </c:pt>
                <c:pt idx="22">
                  <c:v>0.045339250285520945</c:v>
                </c:pt>
                <c:pt idx="23">
                  <c:v>0.05028978290755169</c:v>
                </c:pt>
                <c:pt idx="24">
                  <c:v>0.055749291604154025</c:v>
                </c:pt>
                <c:pt idx="25">
                  <c:v>0.061762945315299814</c:v>
                </c:pt>
                <c:pt idx="26">
                  <c:v>0.06837831424831682</c:v>
                </c:pt>
                <c:pt idx="27">
                  <c:v>0.07564512097709929</c:v>
                </c:pt>
                <c:pt idx="28">
                  <c:v>0.08361488440773149</c:v>
                </c:pt>
                <c:pt idx="29">
                  <c:v>0.09234043944463124</c:v>
                </c:pt>
                <c:pt idx="30">
                  <c:v>0.10187531549780547</c:v>
                </c:pt>
                <c:pt idx="31">
                  <c:v>0.11227295840417341</c:v>
                </c:pt>
                <c:pt idx="32">
                  <c:v>0.12358578323022455</c:v>
                </c:pt>
                <c:pt idx="33">
                  <c:v>0.13586405012052516</c:v>
                </c:pt>
                <c:pt idx="34">
                  <c:v>0.14915456216375808</c:v>
                </c:pt>
                <c:pt idx="35">
                  <c:v>0.16349919338353863</c:v>
                </c:pt>
                <c:pt idx="36">
                  <c:v>0.17893326648589744</c:v>
                </c:pt>
                <c:pt idx="37">
                  <c:v>0.19548381373218562</c:v>
                </c:pt>
                <c:pt idx="38">
                  <c:v>0.21316776975968801</c:v>
                </c:pt>
                <c:pt idx="39">
                  <c:v>0.23199016146051757</c:v>
                </c:pt>
                <c:pt idx="40">
                  <c:v>0.2519423758498523</c:v>
                </c:pt>
                <c:pt idx="41">
                  <c:v>0.2730006005065914</c:v>
                </c:pt>
                <c:pt idx="42">
                  <c:v>0.2951245406552423</c:v>
                </c:pt>
                <c:pt idx="43">
                  <c:v>0.3182565201762691</c:v>
                </c:pt>
                <c:pt idx="44">
                  <c:v>0.342321068863781</c:v>
                </c:pt>
                <c:pt idx="45">
                  <c:v>0.3672250837074148</c:v>
                </c:pt>
                <c:pt idx="46">
                  <c:v>0.3928586273713793</c:v>
                </c:pt>
                <c:pt idx="47">
                  <c:v>0.41909639309524643</c:v>
                </c:pt>
                <c:pt idx="48">
                  <c:v>0.4457998240345359</c:v>
                </c:pt>
                <c:pt idx="49">
                  <c:v>0.4728198299953381</c:v>
                </c:pt>
                <c:pt idx="50">
                  <c:v>0.5</c:v>
                </c:pt>
                <c:pt idx="51">
                  <c:v>0.5271801700046618</c:v>
                </c:pt>
                <c:pt idx="52">
                  <c:v>0.5542001759654639</c:v>
                </c:pt>
                <c:pt idx="53">
                  <c:v>0.5809036069047536</c:v>
                </c:pt>
                <c:pt idx="54">
                  <c:v>0.6071413726286204</c:v>
                </c:pt>
                <c:pt idx="55">
                  <c:v>0.632774916292585</c:v>
                </c:pt>
                <c:pt idx="56">
                  <c:v>0.6576789311362188</c:v>
                </c:pt>
                <c:pt idx="57">
                  <c:v>0.6817434798237307</c:v>
                </c:pt>
                <c:pt idx="58">
                  <c:v>0.7048754593447575</c:v>
                </c:pt>
                <c:pt idx="59">
                  <c:v>0.7269993994934085</c:v>
                </c:pt>
                <c:pt idx="60">
                  <c:v>0.7480576241501476</c:v>
                </c:pt>
                <c:pt idx="61">
                  <c:v>0.7680098385394821</c:v>
                </c:pt>
                <c:pt idx="62">
                  <c:v>0.7868322302403118</c:v>
                </c:pt>
                <c:pt idx="63">
                  <c:v>0.8045161862678143</c:v>
                </c:pt>
                <c:pt idx="64">
                  <c:v>0.8210667335141024</c:v>
                </c:pt>
                <c:pt idx="65">
                  <c:v>0.8365008066164612</c:v>
                </c:pt>
                <c:pt idx="66">
                  <c:v>0.8508454378362419</c:v>
                </c:pt>
                <c:pt idx="67">
                  <c:v>0.8641359498794747</c:v>
                </c:pt>
                <c:pt idx="68">
                  <c:v>0.8764142167697754</c:v>
                </c:pt>
                <c:pt idx="69">
                  <c:v>0.8877270415958266</c:v>
                </c:pt>
                <c:pt idx="70">
                  <c:v>0.8981246845021944</c:v>
                </c:pt>
                <c:pt idx="71">
                  <c:v>0.9076595605553687</c:v>
                </c:pt>
                <c:pt idx="72">
                  <c:v>0.9163851155922683</c:v>
                </c:pt>
                <c:pt idx="73">
                  <c:v>0.9243548790229006</c:v>
                </c:pt>
                <c:pt idx="74">
                  <c:v>0.9316216857516831</c:v>
                </c:pt>
                <c:pt idx="75">
                  <c:v>0.9382370546847002</c:v>
                </c:pt>
                <c:pt idx="76">
                  <c:v>0.9442507083958459</c:v>
                </c:pt>
                <c:pt idx="77">
                  <c:v>0.9497102170924483</c:v>
                </c:pt>
                <c:pt idx="78">
                  <c:v>0.9546607497144791</c:v>
                </c:pt>
                <c:pt idx="79">
                  <c:v>0.9591449155145721</c:v>
                </c:pt>
                <c:pt idx="80">
                  <c:v>0.9632026805357202</c:v>
                </c:pt>
                <c:pt idx="81">
                  <c:v>0.9668713448147733</c:v>
                </c:pt>
                <c:pt idx="82">
                  <c:v>0.9701855677250026</c:v>
                </c:pt>
                <c:pt idx="83">
                  <c:v>0.9731774305051224</c:v>
                </c:pt>
                <c:pt idx="84">
                  <c:v>0.9758765266170738</c:v>
                </c:pt>
                <c:pt idx="85">
                  <c:v>0.9783100720721942</c:v>
                </c:pt>
                <c:pt idx="86">
                  <c:v>0.9805030292302622</c:v>
                </c:pt>
                <c:pt idx="87">
                  <c:v>0.9824782387909793</c:v>
                </c:pt>
                <c:pt idx="88">
                  <c:v>0.9842565557580935</c:v>
                </c:pt>
                <c:pt idx="89">
                  <c:v>0.9858569860666062</c:v>
                </c:pt>
                <c:pt idx="90">
                  <c:v>0.9872968213329117</c:v>
                </c:pt>
                <c:pt idx="91">
                  <c:v>0.9885917698290344</c:v>
                </c:pt>
                <c:pt idx="92">
                  <c:v>0.9897560823096072</c:v>
                </c:pt>
                <c:pt idx="93">
                  <c:v>0.9908026717483983</c:v>
                </c:pt>
                <c:pt idx="94">
                  <c:v>0.9917432263840664</c:v>
                </c:pt>
                <c:pt idx="95">
                  <c:v>0.9925883157454682</c:v>
                </c:pt>
                <c:pt idx="96">
                  <c:v>0.9933474895370368</c:v>
                </c:pt>
                <c:pt idx="97">
                  <c:v>0.9940293694249702</c:v>
                </c:pt>
                <c:pt idx="98">
                  <c:v>0.9946417338842808</c:v>
                </c:pt>
                <c:pt idx="99">
                  <c:v>0.9951915963529541</c:v>
                </c:pt>
                <c:pt idx="100">
                  <c:v>0.9956852769991635</c:v>
                </c:pt>
              </c:numCache>
            </c:numRef>
          </c:yVal>
          <c:smooth val="0"/>
        </c:ser>
        <c:axId val="59885830"/>
        <c:axId val="2101559"/>
      </c:scatterChart>
      <c:val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crossBetween val="midCat"/>
        <c:dispUnits/>
      </c:valAx>
      <c:valAx>
        <c:axId val="665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Prob.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52412"/>
        <c:crosses val="autoZero"/>
        <c:crossBetween val="midCat"/>
        <c:dispUnits/>
      </c:valAx>
      <c:valAx>
        <c:axId val="59885830"/>
        <c:scaling>
          <c:orientation val="minMax"/>
        </c:scaling>
        <c:axPos val="b"/>
        <c:delete val="1"/>
        <c:majorTickMark val="in"/>
        <c:minorTickMark val="none"/>
        <c:tickLblPos val="nextTo"/>
        <c:crossAx val="2101559"/>
        <c:crosses val="max"/>
        <c:crossBetween val="midCat"/>
        <c:dispUnits/>
      </c:valAx>
      <c:valAx>
        <c:axId val="2101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858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952500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209925" y="638175"/>
        <a:ext cx="59912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90" zoomScaleNormal="90" workbookViewId="0" topLeftCell="A1">
      <selection activeCell="A1" sqref="A1:M1"/>
    </sheetView>
  </sheetViews>
  <sheetFormatPr defaultColWidth="11.421875" defaultRowHeight="12.75"/>
  <cols>
    <col min="3" max="3" width="12.7109375" style="0" customWidth="1"/>
    <col min="5" max="5" width="1.1484375" style="0" customWidth="1"/>
    <col min="7" max="7" width="13.7109375" style="0" customWidth="1"/>
    <col min="8" max="9" width="12.57421875" style="0" customWidth="1"/>
    <col min="10" max="10" width="12.7109375" style="0" customWidth="1"/>
    <col min="12" max="12" width="1.1484375" style="0" customWidth="1"/>
    <col min="13" max="13" width="15.7109375" style="0" customWidth="1"/>
  </cols>
  <sheetData>
    <row r="1" spans="1:13" ht="24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6.25" customHeight="1" thickBot="1">
      <c r="A2" s="30" t="s">
        <v>18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3.5" thickBot="1">
      <c r="A3" s="1" t="s">
        <v>0</v>
      </c>
      <c r="B3" s="18">
        <v>2</v>
      </c>
      <c r="C3" s="34" t="s">
        <v>20</v>
      </c>
      <c r="D3" s="35"/>
      <c r="E3" s="8"/>
      <c r="L3" s="8"/>
      <c r="M3" s="8"/>
    </row>
    <row r="4" spans="1:13" ht="13.5" thickBot="1">
      <c r="A4" s="2" t="s">
        <v>1</v>
      </c>
      <c r="B4" s="19">
        <v>3</v>
      </c>
      <c r="C4" s="34"/>
      <c r="D4" s="35"/>
      <c r="E4" s="8"/>
      <c r="L4" s="8"/>
      <c r="M4" s="8"/>
    </row>
    <row r="5" spans="1:13" ht="13.5" thickBot="1">
      <c r="A5" s="4" t="s">
        <v>2</v>
      </c>
      <c r="B5" s="3">
        <f>+B3</f>
        <v>2</v>
      </c>
      <c r="C5" s="36"/>
      <c r="D5" s="35"/>
      <c r="E5" s="8"/>
      <c r="L5" s="8"/>
      <c r="M5" s="8"/>
    </row>
    <row r="6" spans="1:13" ht="13.5" thickBot="1">
      <c r="A6" s="5" t="s">
        <v>3</v>
      </c>
      <c r="B6" s="7">
        <f>+(B4^2)*(PI()^2)/3</f>
        <v>29.608813203268074</v>
      </c>
      <c r="C6" s="37"/>
      <c r="D6" s="38"/>
      <c r="E6" s="8"/>
      <c r="L6" s="8"/>
      <c r="M6" s="8"/>
    </row>
    <row r="7" spans="1:13" ht="13.5" thickBot="1">
      <c r="A7" s="5" t="s">
        <v>17</v>
      </c>
      <c r="B7" s="7">
        <f>+B6^(1/2)</f>
        <v>5.441398092702653</v>
      </c>
      <c r="E7" s="8"/>
      <c r="L7" s="8"/>
      <c r="M7" s="8"/>
    </row>
    <row r="8" spans="1:13" ht="13.5" thickBot="1">
      <c r="A8" s="5" t="s">
        <v>12</v>
      </c>
      <c r="B8" s="7">
        <f>+B3</f>
        <v>2</v>
      </c>
      <c r="E8" s="8"/>
      <c r="L8" s="8"/>
      <c r="M8" s="8"/>
    </row>
    <row r="9" spans="1:13" ht="13.5" thickBot="1">
      <c r="A9" s="6" t="s">
        <v>4</v>
      </c>
      <c r="B9" s="7">
        <f>+B3</f>
        <v>2</v>
      </c>
      <c r="E9" s="8"/>
      <c r="L9" s="8"/>
      <c r="M9" s="8"/>
    </row>
    <row r="10" spans="1:13" ht="15" thickBot="1">
      <c r="A10" s="4" t="s">
        <v>5</v>
      </c>
      <c r="B10" s="9">
        <v>0</v>
      </c>
      <c r="C10" s="7" t="str">
        <f>IF(B10="Error","-------",IF(B10&gt;0,"Right Skewed",IF(B10&lt;0,"Left Skewed","Symmetric")))</f>
        <v>Symmetric</v>
      </c>
      <c r="E10" s="8"/>
      <c r="L10" s="8"/>
      <c r="M10" s="8"/>
    </row>
    <row r="11" spans="1:13" ht="15" thickBot="1">
      <c r="A11" s="6" t="s">
        <v>6</v>
      </c>
      <c r="B11" s="10">
        <v>1.2</v>
      </c>
      <c r="C11" s="16" t="str">
        <f>IF(B11="Error","-------",IF(B11&gt;0,"Steep",IF(B11&lt;0,"Flat","Normal")))</f>
        <v>Steep</v>
      </c>
      <c r="E11" s="8"/>
      <c r="L11" s="8"/>
      <c r="M11" s="8"/>
    </row>
    <row r="12" spans="1:13" ht="13.5" thickBot="1">
      <c r="A12" s="41" t="s">
        <v>13</v>
      </c>
      <c r="B12" s="42"/>
      <c r="C12" s="41" t="s">
        <v>14</v>
      </c>
      <c r="D12" s="42"/>
      <c r="E12" s="8"/>
      <c r="L12" s="8"/>
      <c r="M12" s="8"/>
    </row>
    <row r="13" spans="1:13" ht="15" thickBot="1">
      <c r="A13" s="11" t="s">
        <v>7</v>
      </c>
      <c r="B13" s="12" t="s">
        <v>8</v>
      </c>
      <c r="C13" s="11" t="s">
        <v>9</v>
      </c>
      <c r="D13" s="13" t="s">
        <v>10</v>
      </c>
      <c r="E13" s="8"/>
      <c r="L13" s="8"/>
      <c r="M13" s="8"/>
    </row>
    <row r="14" spans="1:13" ht="13.5" thickBot="1">
      <c r="A14" s="20">
        <v>0.1</v>
      </c>
      <c r="B14" s="14">
        <f>+$B$3-$B$4*LN(1/A14-1)</f>
        <v>-4.591673732008658</v>
      </c>
      <c r="C14" s="23">
        <v>0</v>
      </c>
      <c r="D14" s="15">
        <f>1/(1+EXP(-(C14-$B$3)/$B$4))</f>
        <v>0.33924363123418283</v>
      </c>
      <c r="E14" s="8"/>
      <c r="L14" s="8"/>
      <c r="M14" s="8"/>
    </row>
    <row r="15" spans="1:13" ht="13.5" thickBot="1">
      <c r="A15" s="21">
        <v>0.25</v>
      </c>
      <c r="B15" s="14">
        <f>+$B$3-$B$4*LN(1/A15-1)</f>
        <v>-1.2958368660043291</v>
      </c>
      <c r="C15" s="24">
        <v>1</v>
      </c>
      <c r="D15" s="15">
        <f>1/(1+EXP(-(C15-$B$3)/$B$4))</f>
        <v>0.4174297935376853</v>
      </c>
      <c r="E15" s="8"/>
      <c r="L15" s="8"/>
      <c r="M15" s="8"/>
    </row>
    <row r="16" spans="1:13" ht="13.5" thickBot="1">
      <c r="A16" s="21">
        <v>0.5</v>
      </c>
      <c r="B16" s="14">
        <f>+$B$3-$B$4*LN(1/A16-1)</f>
        <v>2</v>
      </c>
      <c r="C16" s="24">
        <v>2</v>
      </c>
      <c r="D16" s="15">
        <f>1/(1+EXP(-(C16-$B$3)/$B$4))</f>
        <v>0.5</v>
      </c>
      <c r="E16" s="8"/>
      <c r="L16" s="8"/>
      <c r="M16" s="8"/>
    </row>
    <row r="17" spans="1:13" ht="13.5" thickBot="1">
      <c r="A17" s="21">
        <v>0.75</v>
      </c>
      <c r="B17" s="14">
        <f>+$B$3-$B$4*LN(1/A17-1)</f>
        <v>5.29583686600433</v>
      </c>
      <c r="C17" s="24">
        <v>3</v>
      </c>
      <c r="D17" s="15">
        <f>1/(1+EXP(-(C17-$B$3)/$B$4))</f>
        <v>0.5825702064623147</v>
      </c>
      <c r="E17" s="8"/>
      <c r="L17" s="8"/>
      <c r="M17" s="8"/>
    </row>
    <row r="18" spans="1:13" ht="13.5" thickBot="1">
      <c r="A18" s="22">
        <v>0.9</v>
      </c>
      <c r="B18" s="14">
        <f>+$B$3-$B$4*LN(1/A18-1)</f>
        <v>8.591673732008658</v>
      </c>
      <c r="C18" s="25">
        <v>4</v>
      </c>
      <c r="D18" s="15">
        <f>1/(1+EXP(-(C18-$B$3)/$B$4))</f>
        <v>0.6607563687658172</v>
      </c>
      <c r="E18" s="8"/>
      <c r="L18" s="8"/>
      <c r="M18" s="8"/>
    </row>
    <row r="19" spans="1:13" ht="13.5" thickBot="1">
      <c r="A19" s="43" t="s">
        <v>15</v>
      </c>
      <c r="B19" s="44"/>
      <c r="C19" s="44"/>
      <c r="D19" s="45"/>
      <c r="E19" s="8"/>
      <c r="L19" s="8"/>
      <c r="M19" s="8"/>
    </row>
    <row r="20" spans="1:13" ht="5.25" customHeight="1" thickBot="1">
      <c r="A20" s="8"/>
      <c r="B20" s="8"/>
      <c r="C20" s="8"/>
      <c r="D20" s="8"/>
      <c r="E20" s="8"/>
      <c r="L20" s="8"/>
      <c r="M20" s="8"/>
    </row>
    <row r="21" spans="1:13" ht="12.75">
      <c r="A21" s="46" t="s">
        <v>19</v>
      </c>
      <c r="B21" s="46"/>
      <c r="C21" s="46"/>
      <c r="D21" s="46"/>
      <c r="E21" s="8"/>
      <c r="L21" s="8"/>
      <c r="M21" s="8"/>
    </row>
    <row r="22" spans="1:13" ht="12.75">
      <c r="A22" s="47"/>
      <c r="B22" s="47"/>
      <c r="C22" s="47"/>
      <c r="D22" s="47"/>
      <c r="E22" s="8"/>
      <c r="L22" s="8"/>
      <c r="M22" s="8"/>
    </row>
    <row r="23" spans="1:13" ht="12.75">
      <c r="A23" s="47"/>
      <c r="B23" s="47"/>
      <c r="C23" s="47"/>
      <c r="D23" s="47"/>
      <c r="E23" s="8"/>
      <c r="L23" s="8"/>
      <c r="M23" s="8"/>
    </row>
    <row r="24" spans="1:13" ht="12.75">
      <c r="A24" s="47"/>
      <c r="B24" s="47"/>
      <c r="C24" s="47"/>
      <c r="D24" s="47"/>
      <c r="E24" s="8"/>
      <c r="L24" s="8"/>
      <c r="M24" s="8"/>
    </row>
    <row r="25" spans="1:13" ht="12.75">
      <c r="A25" s="47"/>
      <c r="B25" s="47"/>
      <c r="C25" s="47"/>
      <c r="D25" s="47"/>
      <c r="E25" s="8"/>
      <c r="L25" s="8"/>
      <c r="M25" s="8"/>
    </row>
    <row r="26" spans="1:13" ht="12.75">
      <c r="A26" s="47"/>
      <c r="B26" s="47"/>
      <c r="C26" s="47"/>
      <c r="D26" s="47"/>
      <c r="E26" s="8"/>
      <c r="L26" s="8"/>
      <c r="M26" s="8"/>
    </row>
    <row r="27" spans="1:13" ht="12.75">
      <c r="A27" s="47"/>
      <c r="B27" s="47"/>
      <c r="C27" s="47"/>
      <c r="D27" s="47"/>
      <c r="E27" s="8"/>
      <c r="L27" s="8"/>
      <c r="M27" s="8"/>
    </row>
    <row r="28" spans="1:13" ht="12.75">
      <c r="A28" s="47"/>
      <c r="B28" s="47"/>
      <c r="C28" s="47"/>
      <c r="D28" s="47"/>
      <c r="E28" s="8"/>
      <c r="L28" s="8"/>
      <c r="M28" s="8"/>
    </row>
    <row r="29" spans="1:13" ht="12.75">
      <c r="A29" s="47"/>
      <c r="B29" s="47"/>
      <c r="C29" s="47"/>
      <c r="D29" s="47"/>
      <c r="E29" s="8"/>
      <c r="L29" s="8"/>
      <c r="M29" s="8"/>
    </row>
    <row r="30" spans="1:13" ht="12.75">
      <c r="A30" s="47"/>
      <c r="B30" s="47"/>
      <c r="C30" s="47"/>
      <c r="D30" s="47"/>
      <c r="E30" s="8"/>
      <c r="L30" s="8"/>
      <c r="M30" s="8"/>
    </row>
    <row r="31" spans="1:13" ht="15" customHeight="1" thickBot="1">
      <c r="A31" s="47"/>
      <c r="B31" s="47"/>
      <c r="C31" s="47"/>
      <c r="D31" s="47"/>
      <c r="E31" s="8"/>
      <c r="F31" s="8"/>
      <c r="G31" s="8"/>
      <c r="H31" s="8"/>
      <c r="I31" s="8"/>
      <c r="J31" s="8"/>
      <c r="K31" s="8"/>
      <c r="L31" s="8"/>
      <c r="M31" s="8"/>
    </row>
    <row r="32" spans="1:12" ht="13.5" thickBot="1">
      <c r="A32" s="47"/>
      <c r="B32" s="47"/>
      <c r="C32" s="47"/>
      <c r="D32" s="47"/>
      <c r="E32" s="8"/>
      <c r="F32" s="39" t="s">
        <v>16</v>
      </c>
      <c r="G32" s="40"/>
      <c r="H32" s="40"/>
      <c r="I32" s="40"/>
      <c r="J32" s="40"/>
      <c r="K32" s="17">
        <f>2*(1-Hoja2!$E$101)</f>
        <v>0.008629446001672925</v>
      </c>
      <c r="L32" s="8"/>
    </row>
    <row r="33" spans="1:12" ht="5.25" customHeight="1">
      <c r="A33" s="47"/>
      <c r="B33" s="47"/>
      <c r="C33" s="47"/>
      <c r="D33" s="47"/>
      <c r="E33" s="8"/>
      <c r="F33" s="8"/>
      <c r="G33" s="8"/>
      <c r="H33" s="8"/>
      <c r="I33" s="8"/>
      <c r="J33" s="8"/>
      <c r="K33" s="8"/>
      <c r="L33" s="8"/>
    </row>
    <row r="34" spans="1:5" ht="12.75">
      <c r="A34" s="47"/>
      <c r="B34" s="47"/>
      <c r="C34" s="47"/>
      <c r="D34" s="47"/>
      <c r="E34" s="8"/>
    </row>
    <row r="35" spans="1:5" ht="12.75">
      <c r="A35" s="47"/>
      <c r="B35" s="47"/>
      <c r="C35" s="47"/>
      <c r="D35" s="47"/>
      <c r="E35" s="8"/>
    </row>
    <row r="36" spans="1:5" ht="12.75">
      <c r="A36" s="47"/>
      <c r="B36" s="47"/>
      <c r="C36" s="47"/>
      <c r="D36" s="47"/>
      <c r="E36" s="8"/>
    </row>
    <row r="37" spans="1:5" ht="12.75">
      <c r="A37" s="47"/>
      <c r="B37" s="47"/>
      <c r="C37" s="47"/>
      <c r="D37" s="47"/>
      <c r="E37" s="8"/>
    </row>
    <row r="38" spans="1:5" ht="6.75" customHeight="1">
      <c r="A38" s="47"/>
      <c r="B38" s="47"/>
      <c r="C38" s="47"/>
      <c r="D38" s="47"/>
      <c r="E38" s="8"/>
    </row>
    <row r="39" spans="1:5" ht="6.75" customHeight="1">
      <c r="A39" s="47"/>
      <c r="B39" s="47"/>
      <c r="C39" s="47"/>
      <c r="D39" s="47"/>
      <c r="E39" s="8"/>
    </row>
    <row r="40" spans="1:8" ht="6.75" customHeight="1">
      <c r="A40" s="47"/>
      <c r="B40" s="47"/>
      <c r="C40" s="47"/>
      <c r="D40" s="47"/>
      <c r="E40" s="8"/>
      <c r="H40" s="26"/>
    </row>
    <row r="41" spans="1:5" ht="6.75" customHeight="1">
      <c r="A41" s="47"/>
      <c r="B41" s="47"/>
      <c r="C41" s="47"/>
      <c r="D41" s="47"/>
      <c r="E41" s="8"/>
    </row>
    <row r="42" spans="1:5" ht="4.5" customHeight="1">
      <c r="A42" s="8"/>
      <c r="B42" s="8"/>
      <c r="C42" s="8"/>
      <c r="D42" s="8"/>
      <c r="E42" s="8"/>
    </row>
  </sheetData>
  <mergeCells count="8">
    <mergeCell ref="A1:M1"/>
    <mergeCell ref="A2:M2"/>
    <mergeCell ref="C3:D6"/>
    <mergeCell ref="F32:J32"/>
    <mergeCell ref="A12:B12"/>
    <mergeCell ref="C12:D12"/>
    <mergeCell ref="A19:D19"/>
    <mergeCell ref="A21:D4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1"/>
  <sheetViews>
    <sheetView zoomScale="75" zoomScaleNormal="75" workbookViewId="0" topLeftCell="A1">
      <selection activeCell="C26" sqref="C26"/>
    </sheetView>
  </sheetViews>
  <sheetFormatPr defaultColWidth="11.421875" defaultRowHeight="12.75"/>
  <sheetData>
    <row r="1" spans="2:6" ht="12.75">
      <c r="B1">
        <v>0</v>
      </c>
      <c r="C1">
        <f>+Hoja1!$B$3-3*Hoja1!$B$7</f>
        <v>-14.32419427810796</v>
      </c>
      <c r="D1">
        <f>+(1/Hoja1!$B$4)*EXP(-(C1-Hoja1!$B$3)/Hoja1!$B$4)/(1+EXP(-(C1-Hoja1!$B$3)/Hoja1!$B$4))^2</f>
        <v>0.0014320353887541546</v>
      </c>
      <c r="E1">
        <f>1/(1+EXP(-(C1-Hoja1!$B$3)/Hoja1!$B$4))</f>
        <v>0.004314723000836411</v>
      </c>
      <c r="F1">
        <f>NORMDIST(C1,Hoja1!$B$5,Hoja1!$B$7,FALSE)</f>
        <v>0.0008144686965435348</v>
      </c>
    </row>
    <row r="2" spans="2:6" ht="12.75">
      <c r="B2">
        <f>+B1+1</f>
        <v>1</v>
      </c>
      <c r="C2">
        <f>+$C$1+B2*6*Hoja1!$B$7/100</f>
        <v>-13.997710392545802</v>
      </c>
      <c r="D2">
        <f>+(1/Hoja1!$B$4)*EXP(-(C2-Hoja1!$B$3)/Hoja1!$B$4)/(1+EXP(-(C2-Hoja1!$B$3)/Hoja1!$B$4))^2</f>
        <v>0.0015950943004709632</v>
      </c>
      <c r="E2">
        <f>1/(1+EXP(-(C2-Hoja1!$B$3)/Hoja1!$B$4))</f>
        <v>0.004808403647045814</v>
      </c>
      <c r="F2">
        <f>NORMDIST(C2,Hoja1!$B$5,Hoja1!$B$7,FALSE)</f>
        <v>0.0009733424710119679</v>
      </c>
    </row>
    <row r="3" spans="2:6" ht="12.75">
      <c r="B3">
        <f aca="true" t="shared" si="0" ref="B3:B66">+B2+1</f>
        <v>2</v>
      </c>
      <c r="C3">
        <f>+$C$1+B3*6*Hoja1!$B$7/100</f>
        <v>-13.671226506983642</v>
      </c>
      <c r="D3">
        <f>+(1/Hoja1!$B$4)*EXP(-(C3-Hoja1!$B$3)/Hoja1!$B$4)/(1+EXP(-(C3-Hoja1!$B$3)/Hoja1!$B$4))^2</f>
        <v>0.0017765183666508015</v>
      </c>
      <c r="E3">
        <f>1/(1+EXP(-(C3-Hoja1!$B$3)/Hoja1!$B$4))</f>
        <v>0.005358266115719269</v>
      </c>
      <c r="F3">
        <f>NORMDIST(C3,Hoja1!$B$5,Hoja1!$B$7,FALSE)</f>
        <v>0.0011590268325935831</v>
      </c>
    </row>
    <row r="4" spans="2:6" ht="12.75">
      <c r="B4">
        <f t="shared" si="0"/>
        <v>3</v>
      </c>
      <c r="C4">
        <f>+$C$1+B4*6*Hoja1!$B$7/100</f>
        <v>-13.344742621421483</v>
      </c>
      <c r="D4">
        <f>+(1/Hoja1!$B$4)*EXP(-(C4-Hoja1!$B$3)/Hoja1!$B$4)/(1+EXP(-(C4-Hoja1!$B$3)/Hoja1!$B$4))^2</f>
        <v>0.001978327381855443</v>
      </c>
      <c r="E4">
        <f>1/(1+EXP(-(C4-Hoja1!$B$3)/Hoja1!$B$4))</f>
        <v>0.00597063057502981</v>
      </c>
      <c r="F4">
        <f>NORMDIST(C4,Hoja1!$B$5,Hoja1!$B$7,FALSE)</f>
        <v>0.001375174614740222</v>
      </c>
    </row>
    <row r="5" spans="2:6" ht="12.75">
      <c r="B5">
        <f t="shared" si="0"/>
        <v>4</v>
      </c>
      <c r="C5">
        <f>+$C$1+B5*6*Hoja1!$B$7/100</f>
        <v>-13.018258735859323</v>
      </c>
      <c r="D5">
        <f>+(1/Hoja1!$B$4)*EXP(-(C5-Hoja1!$B$3)/Hoja1!$B$4)/(1+EXP(-(C5-Hoja1!$B$3)/Hoja1!$B$4))^2</f>
        <v>0.002202751522501148</v>
      </c>
      <c r="E5">
        <f>1/(1+EXP(-(C5-Hoja1!$B$3)/Hoja1!$B$4))</f>
        <v>0.00665251046296328</v>
      </c>
      <c r="F5">
        <f>NORMDIST(C5,Hoja1!$B$5,Hoja1!$B$7,FALSE)</f>
        <v>0.00162576864392646</v>
      </c>
    </row>
    <row r="6" spans="2:6" ht="12.75">
      <c r="B6">
        <f t="shared" si="0"/>
        <v>5</v>
      </c>
      <c r="C6">
        <f>+$C$1+B6*6*Hoja1!$B$7/100</f>
        <v>-12.691774850297165</v>
      </c>
      <c r="D6">
        <f>+(1/Hoja1!$B$4)*EXP(-(C6-Hoja1!$B$3)/Hoja1!$B$4)/(1+EXP(-(C6-Hoja1!$B$3)/Hoja1!$B$4))^2</f>
        <v>0.0024522503970143073</v>
      </c>
      <c r="E6">
        <f>1/(1+EXP(-(C6-Hoja1!$B$3)/Hoja1!$B$4))</f>
        <v>0.0074116842545317975</v>
      </c>
      <c r="F6">
        <f>NORMDIST(C6,Hoja1!$B$5,Hoja1!$B$7,FALSE)</f>
        <v>0.0019151208268327002</v>
      </c>
    </row>
    <row r="7" spans="2:6" ht="12.75">
      <c r="B7">
        <f t="shared" si="0"/>
        <v>6</v>
      </c>
      <c r="C7">
        <f>+$C$1+B7*6*Hoja1!$B$7/100</f>
        <v>-12.365290964735005</v>
      </c>
      <c r="D7">
        <f>+(1/Hoja1!$B$4)*EXP(-(C7-Hoja1!$B$3)/Hoja1!$B$4)/(1+EXP(-(C7-Hoja1!$B$3)/Hoja1!$B$4))^2</f>
        <v>0.0027295331017963055</v>
      </c>
      <c r="E7">
        <f>1/(1+EXP(-(C7-Hoja1!$B$3)/Hoja1!$B$4))</f>
        <v>0.008256773615933697</v>
      </c>
      <c r="F7">
        <f>NORMDIST(C7,Hoja1!$B$5,Hoja1!$B$7,FALSE)</f>
        <v>0.0022478646375242084</v>
      </c>
    </row>
    <row r="8" spans="2:6" ht="12.75">
      <c r="B8">
        <f t="shared" si="0"/>
        <v>7</v>
      </c>
      <c r="C8">
        <f>+$C$1+B8*6*Hoja1!$B$7/100</f>
        <v>-12.038807079172846</v>
      </c>
      <c r="D8">
        <f>+(1/Hoja1!$B$4)*EXP(-(C8-Hoja1!$B$3)/Hoja1!$B$4)/(1+EXP(-(C8-Hoja1!$B$3)/Hoja1!$B$4))^2</f>
        <v>0.0030375791348780396</v>
      </c>
      <c r="E8">
        <f>1/(1+EXP(-(C8-Hoja1!$B$3)/Hoja1!$B$4))</f>
        <v>0.009197328251601833</v>
      </c>
      <c r="F8">
        <f>NORMDIST(C8,Hoja1!$B$5,Hoja1!$B$7,FALSE)</f>
        <v>0.002628939980210962</v>
      </c>
    </row>
    <row r="9" spans="2:6" ht="12.75">
      <c r="B9">
        <f t="shared" si="0"/>
        <v>8</v>
      </c>
      <c r="C9">
        <f>+$C$1+B9*6*Hoja1!$B$7/100</f>
        <v>-11.712323193610686</v>
      </c>
      <c r="D9">
        <f>+(1/Hoja1!$B$4)*EXP(-(C9-Hoja1!$B$3)/Hoja1!$B$4)/(1+EXP(-(C9-Hoja1!$B$3)/Hoja1!$B$4))^2</f>
        <v>0.0033796599469150634</v>
      </c>
      <c r="E9">
        <f>1/(1+EXP(-(C9-Hoja1!$B$3)/Hoja1!$B$4))</f>
        <v>0.010243917690392734</v>
      </c>
      <c r="F9">
        <f>NORMDIST(C9,Hoja1!$B$5,Hoja1!$B$7,FALSE)</f>
        <v>0.0030635694270810627</v>
      </c>
    </row>
    <row r="10" spans="2:6" ht="12.75">
      <c r="B10">
        <f t="shared" si="0"/>
        <v>9</v>
      </c>
      <c r="C10">
        <f>+$C$1+B10*6*Hoja1!$B$7/100</f>
        <v>-11.385839308048528</v>
      </c>
      <c r="D10">
        <f>+(1/Hoja1!$B$4)*EXP(-(C10-Hoja1!$B$3)/Hoja1!$B$4)/(1+EXP(-(C10-Hoja1!$B$3)/Hoja1!$B$4))^2</f>
        <v>0.0037593608184439474</v>
      </c>
      <c r="E10">
        <f>1/(1+EXP(-(C10-Hoja1!$B$3)/Hoja1!$B$4))</f>
        <v>0.01140823017096557</v>
      </c>
      <c r="F10">
        <f>NORMDIST(C10,Hoja1!$B$5,Hoja1!$B$7,FALSE)</f>
        <v>0.003557224889995688</v>
      </c>
    </row>
    <row r="11" spans="2:6" ht="12.75">
      <c r="B11">
        <f t="shared" si="0"/>
        <v>10</v>
      </c>
      <c r="C11">
        <f>+$C$1+B11*6*Hoja1!$B$7/100</f>
        <v>-11.059355422486368</v>
      </c>
      <c r="D11">
        <f>+(1/Hoja1!$B$4)*EXP(-(C11-Hoja1!$B$3)/Hoja1!$B$4)/(1+EXP(-(C11-Hoja1!$B$3)/Hoja1!$B$4))^2</f>
        <v>0.00418060263961346</v>
      </c>
      <c r="E11">
        <f>1/(1+EXP(-(C11-Hoja1!$B$3)/Hoja1!$B$4))</f>
        <v>0.012703178667088347</v>
      </c>
      <c r="F11">
        <f>NORMDIST(C11,Hoja1!$B$5,Hoja1!$B$7,FALSE)</f>
        <v>0.00411558388364853</v>
      </c>
    </row>
    <row r="12" spans="2:6" ht="12.75">
      <c r="B12">
        <f t="shared" si="0"/>
        <v>11</v>
      </c>
      <c r="C12">
        <f>+$C$1+B12*6*Hoja1!$B$7/100</f>
        <v>-10.73287153692421</v>
      </c>
      <c r="D12">
        <f>+(1/Hoja1!$B$4)*EXP(-(C12-Hoja1!$B$3)/Hoja1!$B$4)/(1+EXP(-(C12-Hoja1!$B$3)/Hoja1!$B$4))^2</f>
        <v>0.004647663030091231</v>
      </c>
      <c r="E12">
        <f>1/(1+EXP(-(C12-Hoja1!$B$3)/Hoja1!$B$4))</f>
        <v>0.014143013933393869</v>
      </c>
      <c r="F12">
        <f>NORMDIST(C12,Hoja1!$B$5,Hoja1!$B$7,FALSE)</f>
        <v>0.0047444746794412535</v>
      </c>
    </row>
    <row r="13" spans="2:6" ht="12.75">
      <c r="B13">
        <f t="shared" si="0"/>
        <v>12</v>
      </c>
      <c r="C13">
        <f>+$C$1+B13*6*Hoja1!$B$7/100</f>
        <v>-10.40638765136205</v>
      </c>
      <c r="D13">
        <f>+(1/Hoja1!$B$4)*EXP(-(C13-Hoja1!$B$3)/Hoja1!$B$4)/(1+EXP(-(C13-Hoja1!$B$3)/Hoja1!$B$4))^2</f>
        <v>0.005165196068436149</v>
      </c>
      <c r="E13">
        <f>1/(1+EXP(-(C13-Hoja1!$B$3)/Hoja1!$B$4))</f>
        <v>0.015743444241906466</v>
      </c>
      <c r="F13">
        <f>NORMDIST(C13,Hoja1!$B$5,Hoja1!$B$7,FALSE)</f>
        <v>0.00544980983602549</v>
      </c>
    </row>
    <row r="14" spans="2:6" ht="12.75">
      <c r="B14">
        <f t="shared" si="0"/>
        <v>13</v>
      </c>
      <c r="C14">
        <f>+$C$1+B14*6*Hoja1!$B$7/100</f>
        <v>-10.079903765799891</v>
      </c>
      <c r="D14">
        <f>+(1/Hoja1!$B$4)*EXP(-(C14-Hoja1!$B$3)/Hoja1!$B$4)/(1+EXP(-(C14-Hoja1!$B$3)/Hoja1!$B$4))^2</f>
        <v>0.005738249697718212</v>
      </c>
      <c r="E14">
        <f>1/(1+EXP(-(C14-Hoja1!$B$3)/Hoja1!$B$4))</f>
        <v>0.017521761209020575</v>
      </c>
      <c r="F14">
        <f>NORMDIST(C14,Hoja1!$B$5,Hoja1!$B$7,FALSE)</f>
        <v>0.006237507825050779</v>
      </c>
    </row>
    <row r="15" spans="2:6" ht="12.75">
      <c r="B15">
        <f t="shared" si="0"/>
        <v>14</v>
      </c>
      <c r="C15">
        <f>+$C$1+B15*6*Hoja1!$B$7/100</f>
        <v>-9.753419880237733</v>
      </c>
      <c r="D15">
        <f>+(1/Hoja1!$B$4)*EXP(-(C15-Hoja1!$B$3)/Hoja1!$B$4)/(1+EXP(-(C15-Hoja1!$B$3)/Hoja1!$B$4))^2</f>
        <v>0.006372279633513926</v>
      </c>
      <c r="E15">
        <f>1/(1+EXP(-(C15-Hoja1!$B$3)/Hoja1!$B$4))</f>
        <v>0.019496970769737786</v>
      </c>
      <c r="F15">
        <f>NORMDIST(C15,Hoja1!$B$5,Hoja1!$B$7,FALSE)</f>
        <v>0.007113402748342297</v>
      </c>
    </row>
    <row r="16" spans="2:6" ht="12.75">
      <c r="B16">
        <f t="shared" si="0"/>
        <v>15</v>
      </c>
      <c r="C16">
        <f>+$C$1+B16*6*Hoja1!$B$7/100</f>
        <v>-9.426935994675572</v>
      </c>
      <c r="D16">
        <f>+(1/Hoja1!$B$4)*EXP(-(C16-Hoja1!$B$3)/Hoja1!$B$4)/(1+EXP(-(C16-Hoja1!$B$3)/Hoja1!$B$4))^2</f>
        <v>0.007073158318097442</v>
      </c>
      <c r="E16">
        <f>1/(1+EXP(-(C16-Hoja1!$B$3)/Hoja1!$B$4))</f>
        <v>0.021689927927805736</v>
      </c>
      <c r="F16">
        <f>NORMDIST(C16,Hoja1!$B$5,Hoja1!$B$7,FALSE)</f>
        <v>0.008083142462855762</v>
      </c>
    </row>
    <row r="17" spans="2:6" ht="12.75">
      <c r="B17">
        <f t="shared" si="0"/>
        <v>16</v>
      </c>
      <c r="C17">
        <f>+$C$1+B17*6*Hoja1!$B$7/100</f>
        <v>-9.100452109113412</v>
      </c>
      <c r="D17">
        <f>+(1/Hoja1!$B$4)*EXP(-(C17-Hoja1!$B$3)/Hoja1!$B$4)/(1+EXP(-(C17-Hoja1!$B$3)/Hoja1!$B$4))^2</f>
        <v>0.007847177138289795</v>
      </c>
      <c r="E17">
        <f>1/(1+EXP(-(C17-Hoja1!$B$3)/Hoja1!$B$4))</f>
        <v>0.024123473382926135</v>
      </c>
      <c r="F17">
        <f>NORMDIST(C17,Hoja1!$B$5,Hoja1!$B$7,FALSE)</f>
        <v>0.0091520757876283</v>
      </c>
    </row>
    <row r="18" spans="2:6" ht="12.75">
      <c r="B18">
        <f t="shared" si="0"/>
        <v>17</v>
      </c>
      <c r="C18">
        <f>+$C$1+B18*6*Hoja1!$B$7/100</f>
        <v>-8.773968223551254</v>
      </c>
      <c r="D18">
        <f>+(1/Hoja1!$B$4)*EXP(-(C18-Hoja1!$B$3)/Hoja1!$B$4)/(1+EXP(-(C18-Hoja1!$B$3)/Hoja1!$B$4))^2</f>
        <v>0.008701039753523364</v>
      </c>
      <c r="E18">
        <f>1/(1+EXP(-(C18-Hoja1!$B$3)/Hoja1!$B$4))</f>
        <v>0.026822569494877633</v>
      </c>
      <c r="F18">
        <f>NORMDIST(C18,Hoja1!$B$5,Hoja1!$B$7,FALSE)</f>
        <v>0.010325129855728454</v>
      </c>
    </row>
    <row r="19" spans="2:6" ht="12.75">
      <c r="B19">
        <f t="shared" si="0"/>
        <v>18</v>
      </c>
      <c r="C19">
        <f>+$C$1+B19*6*Hoja1!$B$7/100</f>
        <v>-8.447484337989096</v>
      </c>
      <c r="D19">
        <f>+(1/Hoja1!$B$4)*EXP(-(C19-Hoja1!$B$3)/Hoja1!$B$4)/(1+EXP(-(C19-Hoja1!$B$3)/Hoja1!$B$4))^2</f>
        <v>0.009641843967705661</v>
      </c>
      <c r="E19">
        <f>1/(1+EXP(-(C19-Hoja1!$B$3)/Hoja1!$B$4))</f>
        <v>0.029814432274997388</v>
      </c>
      <c r="F19">
        <f>NORMDIST(C19,Hoja1!$B$5,Hoja1!$B$7,FALSE)</f>
        <v>0.0116066790849022</v>
      </c>
    </row>
    <row r="20" spans="2:6" ht="12.75">
      <c r="B20">
        <f t="shared" si="0"/>
        <v>19</v>
      </c>
      <c r="C20">
        <f>+$C$1+B20*6*Hoja1!$B$7/100</f>
        <v>-8.121000452426935</v>
      </c>
      <c r="D20">
        <f>+(1/Hoja1!$B$4)*EXP(-(C20-Hoja1!$B$3)/Hoja1!$B$4)/(1+EXP(-(C20-Hoja1!$B$3)/Hoja1!$B$4))^2</f>
        <v>0.010677049130281635</v>
      </c>
      <c r="E20">
        <f>1/(1+EXP(-(C20-Hoja1!$B$3)/Hoja1!$B$4))</f>
        <v>0.03312865518522654</v>
      </c>
      <c r="F20">
        <f>NORMDIST(C20,Hoja1!$B$5,Hoja1!$B$7,FALSE)</f>
        <v>0.01300040766211387</v>
      </c>
    </row>
    <row r="21" spans="2:6" ht="12.75">
      <c r="B21">
        <f t="shared" si="0"/>
        <v>20</v>
      </c>
      <c r="C21">
        <f>+$C$1+B21*6*Hoja1!$B$7/100</f>
        <v>-7.794516566864776</v>
      </c>
      <c r="D21">
        <f>+(1/Hoja1!$B$4)*EXP(-(C21-Hoja1!$B$3)/Hoja1!$B$4)/(1+EXP(-(C21-Hoja1!$B$3)/Hoja1!$B$4))^2</f>
        <v>0.011814425581507852</v>
      </c>
      <c r="E21">
        <f>1/(1+EXP(-(C21-Hoja1!$B$3)/Hoja1!$B$4))</f>
        <v>0.036797319464279825</v>
      </c>
      <c r="F21">
        <f>NORMDIST(C21,Hoja1!$B$5,Hoja1!$B$7,FALSE)</f>
        <v>0.014509167856469204</v>
      </c>
    </row>
    <row r="22" spans="2:6" ht="12.75">
      <c r="B22">
        <f t="shared" si="0"/>
        <v>21</v>
      </c>
      <c r="C22">
        <f>+$C$1+B22*6*Hoja1!$B$7/100</f>
        <v>-7.468032681302617</v>
      </c>
      <c r="D22">
        <f>+(1/Hoja1!$B$4)*EXP(-(C22-Hoja1!$B$3)/Hoja1!$B$4)/(1+EXP(-(C22-Hoja1!$B$3)/Hoja1!$B$4))^2</f>
        <v>0.013061982185705465</v>
      </c>
      <c r="E22">
        <f>1/(1+EXP(-(C22-Hoja1!$B$3)/Hoja1!$B$4))</f>
        <v>0.04085508448542784</v>
      </c>
      <c r="F22">
        <f>NORMDIST(C22,Hoja1!$B$5,Hoja1!$B$7,FALSE)</f>
        <v>0.016134836877428085</v>
      </c>
    </row>
    <row r="23" spans="2:6" ht="12.75">
      <c r="B23">
        <f t="shared" si="0"/>
        <v>22</v>
      </c>
      <c r="C23">
        <f>+$C$1+B23*6*Hoja1!$B$7/100</f>
        <v>-7.141548795740458</v>
      </c>
      <c r="D23">
        <f>+(1/Hoja1!$B$4)*EXP(-(C23-Hoja1!$B$3)/Hoja1!$B$4)/(1+EXP(-(C23-Hoja1!$B$3)/Hoja1!$B$4))^2</f>
        <v>0.014427867556355943</v>
      </c>
      <c r="E23">
        <f>1/(1+EXP(-(C23-Hoja1!$B$3)/Hoja1!$B$4))</f>
        <v>0.045339250285520945</v>
      </c>
      <c r="F23">
        <f>NORMDIST(C23,Hoja1!$B$5,Hoja1!$B$7,FALSE)</f>
        <v>0.017878175364881076</v>
      </c>
    </row>
    <row r="24" spans="2:6" ht="12.75">
      <c r="B24">
        <f t="shared" si="0"/>
        <v>23</v>
      </c>
      <c r="C24">
        <f>+$C$1+B24*6*Hoja1!$B$7/100</f>
        <v>-6.815064910178299</v>
      </c>
      <c r="D24">
        <f>+(1/Hoja1!$B$4)*EXP(-(C24-Hoja1!$B$3)/Hoja1!$B$4)/(1+EXP(-(C24-Hoja1!$B$3)/Hoja1!$B$4))^2</f>
        <v>0.015920240214221004</v>
      </c>
      <c r="E24">
        <f>1/(1+EXP(-(C24-Hoja1!$B$3)/Hoja1!$B$4))</f>
        <v>0.05028978290755169</v>
      </c>
      <c r="F24">
        <f>NORMDIST(C24,Hoja1!$B$5,Hoja1!$B$7,FALSE)</f>
        <v>0.019738690917969006</v>
      </c>
    </row>
    <row r="25" spans="2:6" ht="12.75">
      <c r="B25">
        <f t="shared" si="0"/>
        <v>24</v>
      </c>
      <c r="C25">
        <f>+$C$1+B25*6*Hoja1!$B$7/100</f>
        <v>-6.488581024616139</v>
      </c>
      <c r="D25">
        <f>+(1/Hoja1!$B$4)*EXP(-(C25-Hoja1!$B$3)/Hoja1!$B$4)/(1+EXP(-(C25-Hoja1!$B$3)/Hoja1!$B$4))^2</f>
        <v>0.017547102696596338</v>
      </c>
      <c r="E25">
        <f>1/(1+EXP(-(C25-Hoja1!$B$3)/Hoja1!$B$4))</f>
        <v>0.055749291604154025</v>
      </c>
      <c r="F25">
        <f>NORMDIST(C25,Hoja1!$B$5,Hoja1!$B$7,FALSE)</f>
        <v>0.021714510323742088</v>
      </c>
    </row>
    <row r="26" spans="2:6" ht="12.75">
      <c r="B26">
        <f t="shared" si="0"/>
        <v>25</v>
      </c>
      <c r="C26">
        <f>+$C$1+B26*6*Hoja1!$B$7/100</f>
        <v>-6.16209713905398</v>
      </c>
      <c r="D26">
        <f>+(1/Hoja1!$B$4)*EXP(-(C26-Hoja1!$B$3)/Hoja1!$B$4)/(1+EXP(-(C26-Hoja1!$B$3)/Hoja1!$B$4))^2</f>
        <v>0.019316094633759696</v>
      </c>
      <c r="E26">
        <f>1/(1+EXP(-(C26-Hoja1!$B$3)/Hoja1!$B$4))</f>
        <v>0.061762945315299814</v>
      </c>
      <c r="F26">
        <f>NORMDIST(C26,Hoja1!$B$5,Hoja1!$B$7,FALSE)</f>
        <v>0.02380226431872079</v>
      </c>
    </row>
    <row r="27" spans="2:6" ht="12.75">
      <c r="B27">
        <f t="shared" si="0"/>
        <v>26</v>
      </c>
      <c r="C27">
        <f>+$C$1+B27*6*Hoja1!$B$7/100</f>
        <v>-5.835613253491822</v>
      </c>
      <c r="D27">
        <f>+(1/Hoja1!$B$4)*EXP(-(C27-Hoja1!$B$3)/Hoja1!$B$4)/(1+EXP(-(C27-Hoja1!$B$3)/Hoja1!$B$4))^2</f>
        <v>0.021234240129625083</v>
      </c>
      <c r="E27">
        <f>1/(1+EXP(-(C27-Hoja1!$B$3)/Hoja1!$B$4))</f>
        <v>0.06837831424831682</v>
      </c>
      <c r="F27">
        <f>NORMDIST(C27,Hoja1!$B$5,Hoja1!$B$7,FALSE)</f>
        <v>0.025996988791271818</v>
      </c>
    </row>
    <row r="28" spans="2:6" ht="12.75">
      <c r="B28">
        <f t="shared" si="0"/>
        <v>27</v>
      </c>
      <c r="C28">
        <f>+$C$1+B28*6*Hoja1!$B$7/100</f>
        <v>-5.509129367929662</v>
      </c>
      <c r="D28">
        <f>+(1/Hoja1!$B$4)*EXP(-(C28-Hoja1!$B$3)/Hoja1!$B$4)/(1+EXP(-(C28-Hoja1!$B$3)/Hoja1!$B$4))^2</f>
        <v>0.023307645549819764</v>
      </c>
      <c r="E28">
        <f>1/(1+EXP(-(C28-Hoja1!$B$3)/Hoja1!$B$4))</f>
        <v>0.07564512097709929</v>
      </c>
      <c r="F28">
        <f>NORMDIST(C28,Hoja1!$B$5,Hoja1!$B$7,FALSE)</f>
        <v>0.02829204629764004</v>
      </c>
    </row>
    <row r="29" spans="2:6" ht="12.75">
      <c r="B29">
        <f t="shared" si="0"/>
        <v>28</v>
      </c>
      <c r="C29">
        <f>+$C$1+B29*6*Hoja1!$B$7/100</f>
        <v>-5.182645482367503</v>
      </c>
      <c r="D29">
        <f>+(1/Hoja1!$B$4)*EXP(-(C29-Hoja1!$B$3)/Hoja1!$B$4)/(1+EXP(-(C29-Hoja1!$B$3)/Hoja1!$B$4))^2</f>
        <v>0.02554114517107106</v>
      </c>
      <c r="E29">
        <f>1/(1+EXP(-(C29-Hoja1!$B$3)/Hoja1!$B$4))</f>
        <v>0.08361488440773149</v>
      </c>
      <c r="F29">
        <f>NORMDIST(C29,Hoja1!$B$5,Hoja1!$B$7,FALSE)</f>
        <v>0.030679071609480215</v>
      </c>
    </row>
    <row r="30" spans="2:6" ht="12.75">
      <c r="B30">
        <f t="shared" si="0"/>
        <v>29</v>
      </c>
      <c r="C30">
        <f>+$C$1+B30*6*Hoja1!$B$7/100</f>
        <v>-4.856161596805345</v>
      </c>
      <c r="D30">
        <f>+(1/Hoja1!$B$4)*EXP(-(C30-Hoja1!$B$3)/Hoja1!$B$4)/(1+EXP(-(C30-Hoja1!$B$3)/Hoja1!$B$4))^2</f>
        <v>0.027937894229267877</v>
      </c>
      <c r="E30">
        <f>1/(1+EXP(-(C30-Hoja1!$B$3)/Hoja1!$B$4))</f>
        <v>0.09234043944463124</v>
      </c>
      <c r="F30">
        <f>NORMDIST(C30,Hoja1!$B$5,Hoja1!$B$7,FALSE)</f>
        <v>0.03314794472930997</v>
      </c>
    </row>
    <row r="31" spans="2:6" ht="12.75">
      <c r="B31">
        <f t="shared" si="0"/>
        <v>30</v>
      </c>
      <c r="C31">
        <f>+$C$1+B31*6*Hoja1!$B$7/100</f>
        <v>-4.529677711243185</v>
      </c>
      <c r="D31">
        <f>+(1/Hoja1!$B$4)*EXP(-(C31-Hoja1!$B$3)/Hoja1!$B$4)/(1+EXP(-(C31-Hoja1!$B$3)/Hoja1!$B$4))^2</f>
        <v>0.03049891186334269</v>
      </c>
      <c r="E31">
        <f>1/(1+EXP(-(C31-Hoja1!$B$3)/Hoja1!$B$4))</f>
        <v>0.10187531549780547</v>
      </c>
      <c r="F31">
        <f>NORMDIST(C31,Hoja1!$B$5,Hoja1!$B$7,FALSE)</f>
        <v>0.03568679440007005</v>
      </c>
    </row>
    <row r="32" spans="2:6" ht="12.75">
      <c r="B32">
        <f t="shared" si="0"/>
        <v>31</v>
      </c>
      <c r="C32">
        <f>+$C$1+B32*6*Hoja1!$B$7/100</f>
        <v>-4.203193825681026</v>
      </c>
      <c r="D32">
        <f>+(1/Hoja1!$B$4)*EXP(-(C32-Hoja1!$B$3)/Hoja1!$B$4)/(1+EXP(-(C32-Hoja1!$B$3)/Hoja1!$B$4))^2</f>
        <v>0.03322258040511606</v>
      </c>
      <c r="E32">
        <f>1/(1+EXP(-(C32-Hoja1!$B$3)/Hoja1!$B$4))</f>
        <v>0.11227295840417341</v>
      </c>
      <c r="F32">
        <f>NORMDIST(C32,Hoja1!$B$5,Hoja1!$B$7,FALSE)</f>
        <v>0.03828203459814225</v>
      </c>
    </row>
    <row r="33" spans="2:6" ht="12.75">
      <c r="B33">
        <f t="shared" si="0"/>
        <v>32</v>
      </c>
      <c r="C33">
        <f>+$C$1+B33*6*Hoja1!$B$7/100</f>
        <v>-3.8767099401188663</v>
      </c>
      <c r="D33">
        <f>+(1/Hoja1!$B$4)*EXP(-(C33-Hoja1!$B$3)/Hoja1!$B$4)/(1+EXP(-(C33-Hoja1!$B$3)/Hoja1!$B$4))^2</f>
        <v>0.03610411247119883</v>
      </c>
      <c r="E33">
        <f>1/(1+EXP(-(C33-Hoja1!$B$3)/Hoja1!$B$4))</f>
        <v>0.12358578323022455</v>
      </c>
      <c r="F33">
        <f>NORMDIST(C33,Hoja1!$B$5,Hoja1!$B$7,FALSE)</f>
        <v>0.0409184358428686</v>
      </c>
    </row>
    <row r="34" spans="2:6" ht="12.75">
      <c r="B34">
        <f t="shared" si="0"/>
        <v>33</v>
      </c>
      <c r="C34">
        <f>+$C$1+B34*6*Hoja1!$B$7/100</f>
        <v>-3.550226054556706</v>
      </c>
      <c r="D34">
        <f>+(1/Hoja1!$B$4)*EXP(-(C34-Hoja1!$B$3)/Hoja1!$B$4)/(1+EXP(-(C34-Hoja1!$B$3)/Hoja1!$B$4))^2</f>
        <v>0.039135003335124194</v>
      </c>
      <c r="E34">
        <f>1/(1+EXP(-(C34-Hoja1!$B$3)/Hoja1!$B$4))</f>
        <v>0.13586405012052516</v>
      </c>
      <c r="F34">
        <f>NORMDIST(C34,Hoja1!$B$5,Hoja1!$B$7,FALSE)</f>
        <v>0.04357923239201931</v>
      </c>
    </row>
    <row r="35" spans="2:6" ht="12.75">
      <c r="B35">
        <f t="shared" si="0"/>
        <v>34</v>
      </c>
      <c r="C35">
        <f>+$C$1+B35*6*Hoja1!$B$7/100</f>
        <v>-3.223742168994548</v>
      </c>
      <c r="D35">
        <f>+(1/Hoja1!$B$4)*EXP(-(C35-Hoja1!$B$3)/Hoja1!$B$4)/(1+EXP(-(C35-Hoja1!$B$3)/Hoja1!$B$4))^2</f>
        <v>0.04230249291649857</v>
      </c>
      <c r="E35">
        <f>1/(1+EXP(-(C35-Hoja1!$B$3)/Hoja1!$B$4))</f>
        <v>0.14915456216375808</v>
      </c>
      <c r="F35">
        <f>NORMDIST(C35,Hoja1!$B$5,Hoja1!$B$7,FALSE)</f>
        <v>0.046246265538923186</v>
      </c>
    </row>
    <row r="36" spans="2:6" ht="12.75">
      <c r="B36">
        <f t="shared" si="0"/>
        <v>35</v>
      </c>
      <c r="C36">
        <f>+$C$1+B36*6*Hoja1!$B$7/100</f>
        <v>-2.8972582834323894</v>
      </c>
      <c r="D36">
        <f>+(1/Hoja1!$B$4)*EXP(-(C36-Hoja1!$B$3)/Hoja1!$B$4)/(1+EXP(-(C36-Hoja1!$B$3)/Hoja1!$B$4))^2</f>
        <v>0.04558906904882362</v>
      </c>
      <c r="E36">
        <f>1/(1+EXP(-(C36-Hoja1!$B$3)/Hoja1!$B$4))</f>
        <v>0.16349919338353863</v>
      </c>
      <c r="F36">
        <f>NORMDIST(C36,Hoja1!$B$5,Hoja1!$B$7,FALSE)</f>
        <v>0.04890016230490399</v>
      </c>
    </row>
    <row r="37" spans="2:6" ht="12.75">
      <c r="B37">
        <f t="shared" si="0"/>
        <v>36</v>
      </c>
      <c r="C37">
        <f>+$C$1+B37*6*Hoja1!$B$7/100</f>
        <v>-2.570774397870231</v>
      </c>
      <c r="D37">
        <f>+(1/Hoja1!$B$4)*EXP(-(C37-Hoja1!$B$3)/Hoja1!$B$4)/(1+EXP(-(C37-Hoja1!$B$3)/Hoja1!$B$4))^2</f>
        <v>0.04897205087686141</v>
      </c>
      <c r="E37">
        <f>1/(1+EXP(-(C37-Hoja1!$B$3)/Hoja1!$B$4))</f>
        <v>0.17893326648589744</v>
      </c>
      <c r="F37">
        <f>NORMDIST(C37,Hoja1!$B$5,Hoja1!$B$7,FALSE)</f>
        <v>0.05152054785618125</v>
      </c>
    </row>
    <row r="38" spans="2:6" ht="12.75">
      <c r="B38">
        <f t="shared" si="0"/>
        <v>37</v>
      </c>
      <c r="C38">
        <f>+$C$1+B38*6*Hoja1!$B$7/100</f>
        <v>-2.244290512308069</v>
      </c>
      <c r="D38">
        <f>+(1/Hoja1!$B$4)*EXP(-(C38-Hoja1!$B$3)/Hoja1!$B$4)/(1+EXP(-(C38-Hoja1!$B$3)/Hoja1!$B$4))^2</f>
        <v>0.05242329743363526</v>
      </c>
      <c r="E38">
        <f>1/(1+EXP(-(C38-Hoja1!$B$3)/Hoja1!$B$4))</f>
        <v>0.19548381373218562</v>
      </c>
      <c r="F38">
        <f>NORMDIST(C38,Hoja1!$B$5,Hoja1!$B$7,FALSE)</f>
        <v>0.0540862889967583</v>
      </c>
    </row>
    <row r="39" spans="2:6" ht="12.75">
      <c r="B39">
        <f t="shared" si="0"/>
        <v>38</v>
      </c>
      <c r="C39">
        <f>+$C$1+B39*6*Hoja1!$B$7/100</f>
        <v>-1.9178066267459108</v>
      </c>
      <c r="D39">
        <f>+(1/Hoja1!$B$4)*EXP(-(C39-Hoja1!$B$3)/Hoja1!$B$4)/(1+EXP(-(C39-Hoja1!$B$3)/Hoja1!$B$4))^2</f>
        <v>0.05590909056512289</v>
      </c>
      <c r="E39">
        <f>1/(1+EXP(-(C39-Hoja1!$B$3)/Hoja1!$B$4))</f>
        <v>0.21316776975968801</v>
      </c>
      <c r="F39">
        <f>NORMDIST(C39,Hoja1!$B$5,Hoja1!$B$7,FALSE)</f>
        <v>0.05657576512968346</v>
      </c>
    </row>
    <row r="40" spans="2:6" ht="12.75">
      <c r="B40">
        <f t="shared" si="0"/>
        <v>39</v>
      </c>
      <c r="C40">
        <f>+$C$1+B40*6*Hoja1!$B$7/100</f>
        <v>-1.5913227411837525</v>
      </c>
      <c r="D40">
        <f>+(1/Hoja1!$B$4)*EXP(-(C40-Hoja1!$B$3)/Hoja1!$B$4)/(1+EXP(-(C40-Hoja1!$B$3)/Hoja1!$B$4))^2</f>
        <v>0.05939024214868018</v>
      </c>
      <c r="E40">
        <f>1/(1+EXP(-(C40-Hoja1!$B$3)/Hoja1!$B$4))</f>
        <v>0.23199016146051757</v>
      </c>
      <c r="F40">
        <f>NORMDIST(C40,Hoja1!$B$5,Hoja1!$B$7,FALSE)</f>
        <v>0.05896716217133172</v>
      </c>
    </row>
    <row r="41" spans="2:6" ht="12.75">
      <c r="B41">
        <f t="shared" si="0"/>
        <v>40</v>
      </c>
      <c r="C41">
        <f>+$C$1+B41*6*Hoja1!$B$7/100</f>
        <v>-1.2648388556215924</v>
      </c>
      <c r="D41">
        <f>+(1/Hoja1!$B$4)*EXP(-(C41-Hoja1!$B$3)/Hoja1!$B$4)/(1+EXP(-(C41-Hoja1!$B$3)/Hoja1!$B$4))^2</f>
        <v>0.06282247170032802</v>
      </c>
      <c r="E41">
        <f>1/(1+EXP(-(C41-Hoja1!$B$3)/Hoja1!$B$4))</f>
        <v>0.2519423758498523</v>
      </c>
      <c r="F41">
        <f>NORMDIST(C41,Hoja1!$B$5,Hoja1!$B$7,FALSE)</f>
        <v>0.06123878407990039</v>
      </c>
    </row>
    <row r="42" spans="2:6" ht="12.75">
      <c r="B42">
        <f t="shared" si="0"/>
        <v>41</v>
      </c>
      <c r="C42">
        <f>+$C$1+B42*6*Hoja1!$B$7/100</f>
        <v>-0.938354970059434</v>
      </c>
      <c r="D42">
        <f>+(1/Hoja1!$B$4)*EXP(-(C42-Hoja1!$B$3)/Hoja1!$B$4)/(1+EXP(-(C42-Hoja1!$B$3)/Hoja1!$B$4))^2</f>
        <v>0.06615709087654396</v>
      </c>
      <c r="E42">
        <f>1/(1+EXP(-(C42-Hoja1!$B$3)/Hoja1!$B$4))</f>
        <v>0.2730006005065914</v>
      </c>
      <c r="F42">
        <f>NORMDIST(C42,Hoja1!$B$5,Hoja1!$B$7,FALSE)</f>
        <v>0.06336937595169918</v>
      </c>
    </row>
    <row r="43" spans="2:6" ht="12.75">
      <c r="B43">
        <f t="shared" si="0"/>
        <v>42</v>
      </c>
      <c r="C43">
        <f>+$C$1+B43*6*Hoja1!$B$7/100</f>
        <v>-0.6118710844972739</v>
      </c>
      <c r="D43">
        <f>+(1/Hoja1!$B$4)*EXP(-(C43-Hoja1!$B$3)/Hoja1!$B$4)/(1+EXP(-(C43-Hoja1!$B$3)/Hoja1!$B$4))^2</f>
        <v>0.0693420153860915</v>
      </c>
      <c r="E43">
        <f>1/(1+EXP(-(C43-Hoja1!$B$3)/Hoja1!$B$4))</f>
        <v>0.2951245406552423</v>
      </c>
      <c r="F43">
        <f>NORMDIST(C43,Hoja1!$B$5,Hoja1!$B$7,FALSE)</f>
        <v>0.06533845207590938</v>
      </c>
    </row>
    <row r="44" spans="2:6" ht="12.75">
      <c r="B44">
        <f t="shared" si="0"/>
        <v>43</v>
      </c>
      <c r="C44">
        <f>+$C$1+B44*6*Hoja1!$B$7/100</f>
        <v>-0.2853871989351138</v>
      </c>
      <c r="D44">
        <f>+(1/Hoja1!$B$4)*EXP(-(C44-Hoja1!$B$3)/Hoja1!$B$4)/(1+EXP(-(C44-Hoja1!$B$3)/Hoja1!$B$4))^2</f>
        <v>0.0723231025138537</v>
      </c>
      <c r="E44">
        <f>1/(1+EXP(-(C44-Hoja1!$B$3)/Hoja1!$B$4))</f>
        <v>0.3182565201762691</v>
      </c>
      <c r="F44">
        <f>NORMDIST(C44,Hoja1!$B$5,Hoja1!$B$7,FALSE)</f>
        <v>0.06712662194519459</v>
      </c>
    </row>
    <row r="45" spans="2:6" ht="12.75">
      <c r="B45">
        <f t="shared" si="0"/>
        <v>44</v>
      </c>
      <c r="C45">
        <f>+$C$1+B45*6*Hoja1!$B$7/100</f>
        <v>0.041096686627044576</v>
      </c>
      <c r="D45">
        <f>+(1/Hoja1!$B$4)*EXP(-(C45-Hoja1!$B$3)/Hoja1!$B$4)/(1+EXP(-(C45-Hoja1!$B$3)/Hoja1!$B$4))^2</f>
        <v>0.07504578489191316</v>
      </c>
      <c r="E45">
        <f>1/(1+EXP(-(C45-Hoja1!$B$3)/Hoja1!$B$4))</f>
        <v>0.342321068863781</v>
      </c>
      <c r="F45">
        <f>NORMDIST(C45,Hoja1!$B$5,Hoja1!$B$7,FALSE)</f>
        <v>0.06871590701562014</v>
      </c>
    </row>
    <row r="46" spans="2:6" ht="12.75">
      <c r="B46">
        <f t="shared" si="0"/>
        <v>45</v>
      </c>
      <c r="C46">
        <f>+$C$1+B46*6*Hoja1!$B$7/100</f>
        <v>0.3675805721892029</v>
      </c>
      <c r="D46">
        <f>+(1/Hoja1!$B$4)*EXP(-(C46-Hoja1!$B$3)/Hoja1!$B$4)/(1+EXP(-(C46-Hoja1!$B$3)/Hoja1!$B$4))^2</f>
        <v>0.07745694053449899</v>
      </c>
      <c r="E46">
        <f>1/(1+EXP(-(C46-Hoja1!$B$3)/Hoja1!$B$4))</f>
        <v>0.3672250837074148</v>
      </c>
      <c r="F46">
        <f>NORMDIST(C46,Hoja1!$B$5,Hoja1!$B$7,FALSE)</f>
        <v>0.07009004100839367</v>
      </c>
    </row>
    <row r="47" spans="2:6" ht="12.75">
      <c r="B47">
        <f t="shared" si="0"/>
        <v>46</v>
      </c>
      <c r="C47">
        <f>+$C$1+B47*6*Hoja1!$B$7/100</f>
        <v>0.6940644577513613</v>
      </c>
      <c r="D47">
        <f>+(1/Hoja1!$B$4)*EXP(-(C47-Hoja1!$B$3)/Hoja1!$B$4)/(1+EXP(-(C47-Hoja1!$B$3)/Hoja1!$B$4))^2</f>
        <v>0.07950690875708499</v>
      </c>
      <c r="E47">
        <f>1/(1+EXP(-(C47-Hoja1!$B$3)/Hoja1!$B$4))</f>
        <v>0.3928586273713793</v>
      </c>
      <c r="F47">
        <f>NORMDIST(C47,Hoja1!$B$5,Hoja1!$B$7,FALSE)</f>
        <v>0.0712347467546693</v>
      </c>
    </row>
    <row r="48" spans="2:6" ht="12.75">
      <c r="B48">
        <f t="shared" si="0"/>
        <v>47</v>
      </c>
      <c r="C48">
        <f>+$C$1+B48*6*Hoja1!$B$7/100</f>
        <v>1.0205483433135214</v>
      </c>
      <c r="D48">
        <f>+(1/Hoja1!$B$4)*EXP(-(C48-Hoja1!$B$3)/Hoja1!$B$4)/(1+EXP(-(C48-Hoja1!$B$3)/Hoja1!$B$4))^2</f>
        <v>0.08115153546326703</v>
      </c>
      <c r="E48">
        <f>1/(1+EXP(-(C48-Hoja1!$B$3)/Hoja1!$B$4))</f>
        <v>0.41909639309524643</v>
      </c>
      <c r="F48">
        <f>NORMDIST(C48,Hoja1!$B$5,Hoja1!$B$7,FALSE)</f>
        <v>0.07213798300235462</v>
      </c>
    </row>
    <row r="49" spans="2:6" ht="12.75">
      <c r="B49">
        <f t="shared" si="0"/>
        <v>48</v>
      </c>
      <c r="C49">
        <f>+$C$1+B49*6*Hoja1!$B$7/100</f>
        <v>1.3470322288756815</v>
      </c>
      <c r="D49">
        <f>+(1/Hoja1!$B$4)*EXP(-(C49-Hoja1!$B$3)/Hoja1!$B$4)/(1+EXP(-(C49-Hoja1!$B$3)/Hoja1!$B$4))^2</f>
        <v>0.0823541136417709</v>
      </c>
      <c r="E49">
        <f>1/(1+EXP(-(C49-Hoja1!$B$3)/Hoja1!$B$4))</f>
        <v>0.4457998240345359</v>
      </c>
      <c r="F49">
        <f>NORMDIST(C49,Hoja1!$B$5,Hoja1!$B$7,FALSE)</f>
        <v>0.07279015522220862</v>
      </c>
    </row>
    <row r="50" spans="2:6" ht="12.75">
      <c r="B50">
        <f t="shared" si="0"/>
        <v>49</v>
      </c>
      <c r="C50">
        <f>+$C$1+B50*6*Hoja1!$B$7/100</f>
        <v>1.6735161144378399</v>
      </c>
      <c r="D50">
        <f>+(1/Hoja1!$B$4)*EXP(-(C50-Hoja1!$B$3)/Hoja1!$B$4)/(1+EXP(-(C50-Hoja1!$B$3)/Hoja1!$B$4))^2</f>
        <v>0.08308707945283923</v>
      </c>
      <c r="E50">
        <f>1/(1+EXP(-(C50-Hoja1!$B$3)/Hoja1!$B$4))</f>
        <v>0.4728198299953381</v>
      </c>
      <c r="F50">
        <f>NORMDIST(C50,Hoja1!$B$5,Hoja1!$B$7,FALSE)</f>
        <v>0.07318428525375821</v>
      </c>
    </row>
    <row r="51" spans="2:6" ht="12.75">
      <c r="B51">
        <f t="shared" si="0"/>
        <v>50</v>
      </c>
      <c r="C51">
        <f>+$C$1+B51*6*Hoja1!$B$7/100</f>
        <v>2</v>
      </c>
      <c r="D51">
        <f>+(1/Hoja1!$B$4)*EXP(-(C51-Hoja1!$B$3)/Hoja1!$B$4)/(1+EXP(-(C51-Hoja1!$B$3)/Hoja1!$B$4))^2</f>
        <v>0.08333333333333333</v>
      </c>
      <c r="E51">
        <f>1/(1+EXP(-(C51-Hoja1!$B$3)/Hoja1!$B$4))</f>
        <v>0.5</v>
      </c>
      <c r="F51">
        <f>NORMDIST(C51,Hoja1!$B$5,Hoja1!$B$7,FALSE)</f>
        <v>0.07331613559692424</v>
      </c>
    </row>
    <row r="52" spans="2:6" ht="12.75">
      <c r="B52">
        <f t="shared" si="0"/>
        <v>51</v>
      </c>
      <c r="C52">
        <f>+$C$1+B52*6*Hoja1!$B$7/100</f>
        <v>2.3264838855621583</v>
      </c>
      <c r="D52">
        <f>+(1/Hoja1!$B$4)*EXP(-(C52-Hoja1!$B$3)/Hoja1!$B$4)/(1+EXP(-(C52-Hoja1!$B$3)/Hoja1!$B$4))^2</f>
        <v>0.08308707945283925</v>
      </c>
      <c r="E52">
        <f>1/(1+EXP(-(C52-Hoja1!$B$3)/Hoja1!$B$4))</f>
        <v>0.5271801700046618</v>
      </c>
      <c r="F52">
        <f>NORMDIST(C52,Hoja1!$B$5,Hoja1!$B$7,FALSE)</f>
        <v>0.07318428525375822</v>
      </c>
    </row>
    <row r="53" spans="2:6" ht="12.75">
      <c r="B53">
        <f t="shared" si="0"/>
        <v>52</v>
      </c>
      <c r="C53">
        <f>+$C$1+B53*6*Hoja1!$B$7/100</f>
        <v>2.6529677711243167</v>
      </c>
      <c r="D53">
        <f>+(1/Hoja1!$B$4)*EXP(-(C53-Hoja1!$B$3)/Hoja1!$B$4)/(1+EXP(-(C53-Hoja1!$B$3)/Hoja1!$B$4))^2</f>
        <v>0.08235411364177089</v>
      </c>
      <c r="E53">
        <f>1/(1+EXP(-(C53-Hoja1!$B$3)/Hoja1!$B$4))</f>
        <v>0.5542001759654639</v>
      </c>
      <c r="F53">
        <f>NORMDIST(C53,Hoja1!$B$5,Hoja1!$B$7,FALSE)</f>
        <v>0.07279015522220862</v>
      </c>
    </row>
    <row r="54" spans="2:6" ht="12.75">
      <c r="B54">
        <f t="shared" si="0"/>
        <v>53</v>
      </c>
      <c r="C54">
        <f>+$C$1+B54*6*Hoja1!$B$7/100</f>
        <v>2.9794516566864786</v>
      </c>
      <c r="D54">
        <f>+(1/Hoja1!$B$4)*EXP(-(C54-Hoja1!$B$3)/Hoja1!$B$4)/(1+EXP(-(C54-Hoja1!$B$3)/Hoja1!$B$4))^2</f>
        <v>0.08115153546326705</v>
      </c>
      <c r="E54">
        <f>1/(1+EXP(-(C54-Hoja1!$B$3)/Hoja1!$B$4))</f>
        <v>0.5809036069047536</v>
      </c>
      <c r="F54">
        <f>NORMDIST(C54,Hoja1!$B$5,Hoja1!$B$7,FALSE)</f>
        <v>0.07213798300235462</v>
      </c>
    </row>
    <row r="55" spans="2:6" ht="12.75">
      <c r="B55">
        <f t="shared" si="0"/>
        <v>54</v>
      </c>
      <c r="C55">
        <f>+$C$1+B55*6*Hoja1!$B$7/100</f>
        <v>3.305935542248637</v>
      </c>
      <c r="D55">
        <f>+(1/Hoja1!$B$4)*EXP(-(C55-Hoja1!$B$3)/Hoja1!$B$4)/(1+EXP(-(C55-Hoja1!$B$3)/Hoja1!$B$4))^2</f>
        <v>0.07950690875708503</v>
      </c>
      <c r="E55">
        <f>1/(1+EXP(-(C55-Hoja1!$B$3)/Hoja1!$B$4))</f>
        <v>0.6071413726286204</v>
      </c>
      <c r="F55">
        <f>NORMDIST(C55,Hoja1!$B$5,Hoja1!$B$7,FALSE)</f>
        <v>0.07123474675466931</v>
      </c>
    </row>
    <row r="56" spans="2:6" ht="12.75">
      <c r="B56">
        <f t="shared" si="0"/>
        <v>55</v>
      </c>
      <c r="C56">
        <f>+$C$1+B56*6*Hoja1!$B$7/100</f>
        <v>3.6324194278107953</v>
      </c>
      <c r="D56">
        <f>+(1/Hoja1!$B$4)*EXP(-(C56-Hoja1!$B$3)/Hoja1!$B$4)/(1+EXP(-(C56-Hoja1!$B$3)/Hoja1!$B$4))^2</f>
        <v>0.07745694053449899</v>
      </c>
      <c r="E56">
        <f>1/(1+EXP(-(C56-Hoja1!$B$3)/Hoja1!$B$4))</f>
        <v>0.632774916292585</v>
      </c>
      <c r="F56">
        <f>NORMDIST(C56,Hoja1!$B$5,Hoja1!$B$7,FALSE)</f>
        <v>0.07009004100839367</v>
      </c>
    </row>
    <row r="57" spans="2:6" ht="12.75">
      <c r="B57">
        <f t="shared" si="0"/>
        <v>56</v>
      </c>
      <c r="C57">
        <f>+$C$1+B57*6*Hoja1!$B$7/100</f>
        <v>3.9589033133729536</v>
      </c>
      <c r="D57">
        <f>+(1/Hoja1!$B$4)*EXP(-(C57-Hoja1!$B$3)/Hoja1!$B$4)/(1+EXP(-(C57-Hoja1!$B$3)/Hoja1!$B$4))^2</f>
        <v>0.07504578489191317</v>
      </c>
      <c r="E57">
        <f>1/(1+EXP(-(C57-Hoja1!$B$3)/Hoja1!$B$4))</f>
        <v>0.6576789311362188</v>
      </c>
      <c r="F57">
        <f>NORMDIST(C57,Hoja1!$B$5,Hoja1!$B$7,FALSE)</f>
        <v>0.06871590701562015</v>
      </c>
    </row>
    <row r="58" spans="2:6" ht="12.75">
      <c r="B58">
        <f t="shared" si="0"/>
        <v>57</v>
      </c>
      <c r="C58">
        <f>+$C$1+B58*6*Hoja1!$B$7/100</f>
        <v>4.285387198935112</v>
      </c>
      <c r="D58">
        <f>+(1/Hoja1!$B$4)*EXP(-(C58-Hoja1!$B$3)/Hoja1!$B$4)/(1+EXP(-(C58-Hoja1!$B$3)/Hoja1!$B$4))^2</f>
        <v>0.07232310251385371</v>
      </c>
      <c r="E58">
        <f>1/(1+EXP(-(C58-Hoja1!$B$3)/Hoja1!$B$4))</f>
        <v>0.6817434798237307</v>
      </c>
      <c r="F58">
        <f>NORMDIST(C58,Hoja1!$B$5,Hoja1!$B$7,FALSE)</f>
        <v>0.0671266219451946</v>
      </c>
    </row>
    <row r="59" spans="2:6" ht="12.75">
      <c r="B59">
        <f t="shared" si="0"/>
        <v>58</v>
      </c>
      <c r="C59">
        <f>+$C$1+B59*6*Hoja1!$B$7/100</f>
        <v>4.61187108449727</v>
      </c>
      <c r="D59">
        <f>+(1/Hoja1!$B$4)*EXP(-(C59-Hoja1!$B$3)/Hoja1!$B$4)/(1+EXP(-(C59-Hoja1!$B$3)/Hoja1!$B$4))^2</f>
        <v>0.06934201538609154</v>
      </c>
      <c r="E59">
        <f>1/(1+EXP(-(C59-Hoja1!$B$3)/Hoja1!$B$4))</f>
        <v>0.7048754593447575</v>
      </c>
      <c r="F59">
        <f>NORMDIST(C59,Hoja1!$B$5,Hoja1!$B$7,FALSE)</f>
        <v>0.06533845207590941</v>
      </c>
    </row>
    <row r="60" spans="2:6" ht="12.75">
      <c r="B60">
        <f t="shared" si="0"/>
        <v>59</v>
      </c>
      <c r="C60">
        <f>+$C$1+B60*6*Hoja1!$B$7/100</f>
        <v>4.938354970059432</v>
      </c>
      <c r="D60">
        <f>+(1/Hoja1!$B$4)*EXP(-(C60-Hoja1!$B$3)/Hoja1!$B$4)/(1+EXP(-(C60-Hoja1!$B$3)/Hoja1!$B$4))^2</f>
        <v>0.06615709087654399</v>
      </c>
      <c r="E60">
        <f>1/(1+EXP(-(C60-Hoja1!$B$3)/Hoja1!$B$4))</f>
        <v>0.7269993994934085</v>
      </c>
      <c r="F60">
        <f>NORMDIST(C60,Hoja1!$B$5,Hoja1!$B$7,FALSE)</f>
        <v>0.0633693759516992</v>
      </c>
    </row>
    <row r="61" spans="2:6" ht="12.75">
      <c r="B61">
        <f t="shared" si="0"/>
        <v>60</v>
      </c>
      <c r="C61">
        <f>+$C$1+B61*6*Hoja1!$B$7/100</f>
        <v>5.264838855621591</v>
      </c>
      <c r="D61">
        <f>+(1/Hoja1!$B$4)*EXP(-(C61-Hoja1!$B$3)/Hoja1!$B$4)/(1+EXP(-(C61-Hoja1!$B$3)/Hoja1!$B$4))^2</f>
        <v>0.06282247170032805</v>
      </c>
      <c r="E61">
        <f>1/(1+EXP(-(C61-Hoja1!$B$3)/Hoja1!$B$4))</f>
        <v>0.7480576241501476</v>
      </c>
      <c r="F61">
        <f>NORMDIST(C61,Hoja1!$B$5,Hoja1!$B$7,FALSE)</f>
        <v>0.0612387840799004</v>
      </c>
    </row>
    <row r="62" spans="2:6" ht="12.75">
      <c r="B62">
        <f t="shared" si="0"/>
        <v>61</v>
      </c>
      <c r="C62">
        <f>+$C$1+B62*6*Hoja1!$B$7/100</f>
        <v>5.591322741183749</v>
      </c>
      <c r="D62">
        <f>+(1/Hoja1!$B$4)*EXP(-(C62-Hoja1!$B$3)/Hoja1!$B$4)/(1+EXP(-(C62-Hoja1!$B$3)/Hoja1!$B$4))^2</f>
        <v>0.0593902421486802</v>
      </c>
      <c r="E62">
        <f>1/(1+EXP(-(C62-Hoja1!$B$3)/Hoja1!$B$4))</f>
        <v>0.7680098385394821</v>
      </c>
      <c r="F62">
        <f>NORMDIST(C62,Hoja1!$B$5,Hoja1!$B$7,FALSE)</f>
        <v>0.058967162171331744</v>
      </c>
    </row>
    <row r="63" spans="2:6" ht="12.75">
      <c r="B63">
        <f t="shared" si="0"/>
        <v>62</v>
      </c>
      <c r="C63">
        <f>+$C$1+B63*6*Hoja1!$B$7/100</f>
        <v>5.917806626745907</v>
      </c>
      <c r="D63">
        <f>+(1/Hoja1!$B$4)*EXP(-(C63-Hoja1!$B$3)/Hoja1!$B$4)/(1+EXP(-(C63-Hoja1!$B$3)/Hoja1!$B$4))^2</f>
        <v>0.05590909056512291</v>
      </c>
      <c r="E63">
        <f>1/(1+EXP(-(C63-Hoja1!$B$3)/Hoja1!$B$4))</f>
        <v>0.7868322302403118</v>
      </c>
      <c r="F63">
        <f>NORMDIST(C63,Hoja1!$B$5,Hoja1!$B$7,FALSE)</f>
        <v>0.05657576512968349</v>
      </c>
    </row>
    <row r="64" spans="2:6" ht="12.75">
      <c r="B64">
        <f t="shared" si="0"/>
        <v>63</v>
      </c>
      <c r="C64">
        <f>+$C$1+B64*6*Hoja1!$B$7/100</f>
        <v>6.244290512308069</v>
      </c>
      <c r="D64">
        <f>+(1/Hoja1!$B$4)*EXP(-(C64-Hoja1!$B$3)/Hoja1!$B$4)/(1+EXP(-(C64-Hoja1!$B$3)/Hoja1!$B$4))^2</f>
        <v>0.05242329743363524</v>
      </c>
      <c r="E64">
        <f>1/(1+EXP(-(C64-Hoja1!$B$3)/Hoja1!$B$4))</f>
        <v>0.8045161862678143</v>
      </c>
      <c r="F64">
        <f>NORMDIST(C64,Hoja1!$B$5,Hoja1!$B$7,FALSE)</f>
        <v>0.0540862889967583</v>
      </c>
    </row>
    <row r="65" spans="2:6" ht="12.75">
      <c r="B65">
        <f t="shared" si="0"/>
        <v>64</v>
      </c>
      <c r="C65">
        <f>+$C$1+B65*6*Hoja1!$B$7/100</f>
        <v>6.5707743978702275</v>
      </c>
      <c r="D65">
        <f>+(1/Hoja1!$B$4)*EXP(-(C65-Hoja1!$B$3)/Hoja1!$B$4)/(1+EXP(-(C65-Hoja1!$B$3)/Hoja1!$B$4))^2</f>
        <v>0.04897205087686147</v>
      </c>
      <c r="E65">
        <f>1/(1+EXP(-(C65-Hoja1!$B$3)/Hoja1!$B$4))</f>
        <v>0.8210667335141024</v>
      </c>
      <c r="F65">
        <f>NORMDIST(C65,Hoja1!$B$5,Hoja1!$B$7,FALSE)</f>
        <v>0.051520547856181285</v>
      </c>
    </row>
    <row r="66" spans="2:6" ht="12.75">
      <c r="B66">
        <f t="shared" si="0"/>
        <v>65</v>
      </c>
      <c r="C66">
        <f>+$C$1+B66*6*Hoja1!$B$7/100</f>
        <v>6.897258283432386</v>
      </c>
      <c r="D66">
        <f>+(1/Hoja1!$B$4)*EXP(-(C66-Hoja1!$B$3)/Hoja1!$B$4)/(1+EXP(-(C66-Hoja1!$B$3)/Hoja1!$B$4))^2</f>
        <v>0.045589069048823656</v>
      </c>
      <c r="E66">
        <f>1/(1+EXP(-(C66-Hoja1!$B$3)/Hoja1!$B$4))</f>
        <v>0.8365008066164612</v>
      </c>
      <c r="F66">
        <f>NORMDIST(C66,Hoja1!$B$5,Hoja1!$B$7,FALSE)</f>
        <v>0.048900162304904016</v>
      </c>
    </row>
    <row r="67" spans="2:6" ht="12.75">
      <c r="B67">
        <f aca="true" t="shared" si="1" ref="B67:B101">+B66+1</f>
        <v>66</v>
      </c>
      <c r="C67">
        <f>+$C$1+B67*6*Hoja1!$B$7/100</f>
        <v>7.223742168994548</v>
      </c>
      <c r="D67">
        <f>+(1/Hoja1!$B$4)*EXP(-(C67-Hoja1!$B$3)/Hoja1!$B$4)/(1+EXP(-(C67-Hoja1!$B$3)/Hoja1!$B$4))^2</f>
        <v>0.04230249291649856</v>
      </c>
      <c r="E67">
        <f>1/(1+EXP(-(C67-Hoja1!$B$3)/Hoja1!$B$4))</f>
        <v>0.8508454378362419</v>
      </c>
      <c r="F67">
        <f>NORMDIST(C67,Hoja1!$B$5,Hoja1!$B$7,FALSE)</f>
        <v>0.046246265538923186</v>
      </c>
    </row>
    <row r="68" spans="2:6" ht="12.75">
      <c r="B68">
        <f t="shared" si="1"/>
        <v>67</v>
      </c>
      <c r="C68">
        <f>+$C$1+B68*6*Hoja1!$B$7/100</f>
        <v>7.550226054556706</v>
      </c>
      <c r="D68">
        <f>+(1/Hoja1!$B$4)*EXP(-(C68-Hoja1!$B$3)/Hoja1!$B$4)/(1+EXP(-(C68-Hoja1!$B$3)/Hoja1!$B$4))^2</f>
        <v>0.03913500333512419</v>
      </c>
      <c r="E68">
        <f>1/(1+EXP(-(C68-Hoja1!$B$3)/Hoja1!$B$4))</f>
        <v>0.8641359498794747</v>
      </c>
      <c r="F68">
        <f>NORMDIST(C68,Hoja1!$B$5,Hoja1!$B$7,FALSE)</f>
        <v>0.04357923239201931</v>
      </c>
    </row>
    <row r="69" spans="2:6" ht="12.75">
      <c r="B69">
        <f t="shared" si="1"/>
        <v>68</v>
      </c>
      <c r="C69">
        <f>+$C$1+B69*6*Hoja1!$B$7/100</f>
        <v>7.8767099401188645</v>
      </c>
      <c r="D69">
        <f>+(1/Hoja1!$B$4)*EXP(-(C69-Hoja1!$B$3)/Hoja1!$B$4)/(1+EXP(-(C69-Hoja1!$B$3)/Hoja1!$B$4))^2</f>
        <v>0.03610411247119885</v>
      </c>
      <c r="E69">
        <f>1/(1+EXP(-(C69-Hoja1!$B$3)/Hoja1!$B$4))</f>
        <v>0.8764142167697754</v>
      </c>
      <c r="F69">
        <f>NORMDIST(C69,Hoja1!$B$5,Hoja1!$B$7,FALSE)</f>
        <v>0.04091843584286861</v>
      </c>
    </row>
    <row r="70" spans="2:6" ht="12.75">
      <c r="B70">
        <f t="shared" si="1"/>
        <v>69</v>
      </c>
      <c r="C70">
        <f>+$C$1+B70*6*Hoja1!$B$7/100</f>
        <v>8.203193825681026</v>
      </c>
      <c r="D70">
        <f>+(1/Hoja1!$B$4)*EXP(-(C70-Hoja1!$B$3)/Hoja1!$B$4)/(1+EXP(-(C70-Hoja1!$B$3)/Hoja1!$B$4))^2</f>
        <v>0.033222580405116046</v>
      </c>
      <c r="E70">
        <f>1/(1+EXP(-(C70-Hoja1!$B$3)/Hoja1!$B$4))</f>
        <v>0.8877270415958266</v>
      </c>
      <c r="F70">
        <f>NORMDIST(C70,Hoja1!$B$5,Hoja1!$B$7,FALSE)</f>
        <v>0.03828203459814225</v>
      </c>
    </row>
    <row r="71" spans="2:6" ht="12.75">
      <c r="B71">
        <f t="shared" si="1"/>
        <v>70</v>
      </c>
      <c r="C71">
        <f>+$C$1+B71*6*Hoja1!$B$7/100</f>
        <v>8.529677711243181</v>
      </c>
      <c r="D71">
        <f>+(1/Hoja1!$B$4)*EXP(-(C71-Hoja1!$B$3)/Hoja1!$B$4)/(1+EXP(-(C71-Hoja1!$B$3)/Hoja1!$B$4))^2</f>
        <v>0.030498911863342713</v>
      </c>
      <c r="E71">
        <f>1/(1+EXP(-(C71-Hoja1!$B$3)/Hoja1!$B$4))</f>
        <v>0.8981246845021944</v>
      </c>
      <c r="F71">
        <f>NORMDIST(C71,Hoja1!$B$5,Hoja1!$B$7,FALSE)</f>
        <v>0.035686794400070075</v>
      </c>
    </row>
    <row r="72" spans="2:6" ht="12.75">
      <c r="B72">
        <f t="shared" si="1"/>
        <v>71</v>
      </c>
      <c r="C72">
        <f>+$C$1+B72*6*Hoja1!$B$7/100</f>
        <v>8.856161596805343</v>
      </c>
      <c r="D72">
        <f>+(1/Hoja1!$B$4)*EXP(-(C72-Hoja1!$B$3)/Hoja1!$B$4)/(1+EXP(-(C72-Hoja1!$B$3)/Hoja1!$B$4))^2</f>
        <v>0.027937894229267894</v>
      </c>
      <c r="E72">
        <f>1/(1+EXP(-(C72-Hoja1!$B$3)/Hoja1!$B$4))</f>
        <v>0.9076595605553687</v>
      </c>
      <c r="F72">
        <f>NORMDIST(C72,Hoja1!$B$5,Hoja1!$B$7,FALSE)</f>
        <v>0.03314794472930998</v>
      </c>
    </row>
    <row r="73" spans="2:6" ht="12.75">
      <c r="B73">
        <f t="shared" si="1"/>
        <v>72</v>
      </c>
      <c r="C73">
        <f>+$C$1+B73*6*Hoja1!$B$7/100</f>
        <v>9.182645482367498</v>
      </c>
      <c r="D73">
        <f>+(1/Hoja1!$B$4)*EXP(-(C73-Hoja1!$B$3)/Hoja1!$B$4)/(1+EXP(-(C73-Hoja1!$B$3)/Hoja1!$B$4))^2</f>
        <v>0.025541145171071096</v>
      </c>
      <c r="E73">
        <f>1/(1+EXP(-(C73-Hoja1!$B$3)/Hoja1!$B$4))</f>
        <v>0.9163851155922683</v>
      </c>
      <c r="F73">
        <f>NORMDIST(C73,Hoja1!$B$5,Hoja1!$B$7,FALSE)</f>
        <v>0.030679071609480253</v>
      </c>
    </row>
    <row r="74" spans="2:6" ht="12.75">
      <c r="B74">
        <f t="shared" si="1"/>
        <v>73</v>
      </c>
      <c r="C74">
        <f>+$C$1+B74*6*Hoja1!$B$7/100</f>
        <v>9.50912936792966</v>
      </c>
      <c r="D74">
        <f>+(1/Hoja1!$B$4)*EXP(-(C74-Hoja1!$B$3)/Hoja1!$B$4)/(1+EXP(-(C74-Hoja1!$B$3)/Hoja1!$B$4))^2</f>
        <v>0.023307645549819775</v>
      </c>
      <c r="E74">
        <f>1/(1+EXP(-(C74-Hoja1!$B$3)/Hoja1!$B$4))</f>
        <v>0.9243548790229006</v>
      </c>
      <c r="F74">
        <f>NORMDIST(C74,Hoja1!$B$5,Hoja1!$B$7,FALSE)</f>
        <v>0.02829204629764005</v>
      </c>
    </row>
    <row r="75" spans="2:6" ht="12.75">
      <c r="B75">
        <f t="shared" si="1"/>
        <v>74</v>
      </c>
      <c r="C75">
        <f>+$C$1+B75*6*Hoja1!$B$7/100</f>
        <v>9.835613253491822</v>
      </c>
      <c r="D75">
        <f>+(1/Hoja1!$B$4)*EXP(-(C75-Hoja1!$B$3)/Hoja1!$B$4)/(1+EXP(-(C75-Hoja1!$B$3)/Hoja1!$B$4))^2</f>
        <v>0.021234240129625083</v>
      </c>
      <c r="E75">
        <f>1/(1+EXP(-(C75-Hoja1!$B$3)/Hoja1!$B$4))</f>
        <v>0.9316216857516831</v>
      </c>
      <c r="F75">
        <f>NORMDIST(C75,Hoja1!$B$5,Hoja1!$B$7,FALSE)</f>
        <v>0.025996988791271818</v>
      </c>
    </row>
    <row r="76" spans="2:6" ht="12.75">
      <c r="B76">
        <f t="shared" si="1"/>
        <v>75</v>
      </c>
      <c r="C76">
        <f>+$C$1+B76*6*Hoja1!$B$7/100</f>
        <v>10.162097139053976</v>
      </c>
      <c r="D76">
        <f>+(1/Hoja1!$B$4)*EXP(-(C76-Hoja1!$B$3)/Hoja1!$B$4)/(1+EXP(-(C76-Hoja1!$B$3)/Hoja1!$B$4))^2</f>
        <v>0.019316094633759717</v>
      </c>
      <c r="E76">
        <f>1/(1+EXP(-(C76-Hoja1!$B$3)/Hoja1!$B$4))</f>
        <v>0.9382370546847002</v>
      </c>
      <c r="F76">
        <f>NORMDIST(C76,Hoja1!$B$5,Hoja1!$B$7,FALSE)</f>
        <v>0.02380226431872081</v>
      </c>
    </row>
    <row r="77" spans="2:6" ht="12.75">
      <c r="B77">
        <f t="shared" si="1"/>
        <v>76</v>
      </c>
      <c r="C77">
        <f>+$C$1+B77*6*Hoja1!$B$7/100</f>
        <v>10.488581024616138</v>
      </c>
      <c r="D77">
        <f>+(1/Hoja1!$B$4)*EXP(-(C77-Hoja1!$B$3)/Hoja1!$B$4)/(1+EXP(-(C77-Hoja1!$B$3)/Hoja1!$B$4))^2</f>
        <v>0.017547102696596338</v>
      </c>
      <c r="E77">
        <f>1/(1+EXP(-(C77-Hoja1!$B$3)/Hoja1!$B$4))</f>
        <v>0.9442507083958459</v>
      </c>
      <c r="F77">
        <f>NORMDIST(C77,Hoja1!$B$5,Hoja1!$B$7,FALSE)</f>
        <v>0.021714510323742088</v>
      </c>
    </row>
    <row r="78" spans="2:6" ht="12.75">
      <c r="B78">
        <f t="shared" si="1"/>
        <v>77</v>
      </c>
      <c r="C78">
        <f>+$C$1+B78*6*Hoja1!$B$7/100</f>
        <v>10.815064910178297</v>
      </c>
      <c r="D78">
        <f>+(1/Hoja1!$B$4)*EXP(-(C78-Hoja1!$B$3)/Hoja1!$B$4)/(1+EXP(-(C78-Hoja1!$B$3)/Hoja1!$B$4))^2</f>
        <v>0.015920240214221018</v>
      </c>
      <c r="E78">
        <f>1/(1+EXP(-(C78-Hoja1!$B$3)/Hoja1!$B$4))</f>
        <v>0.9497102170924483</v>
      </c>
      <c r="F78">
        <f>NORMDIST(C78,Hoja1!$B$5,Hoja1!$B$7,FALSE)</f>
        <v>0.019738690917969027</v>
      </c>
    </row>
    <row r="79" spans="2:6" ht="12.75">
      <c r="B79">
        <f t="shared" si="1"/>
        <v>78</v>
      </c>
      <c r="C79">
        <f>+$C$1+B79*6*Hoja1!$B$7/100</f>
        <v>11.141548795740455</v>
      </c>
      <c r="D79">
        <f>+(1/Hoja1!$B$4)*EXP(-(C79-Hoja1!$B$3)/Hoja1!$B$4)/(1+EXP(-(C79-Hoja1!$B$3)/Hoja1!$B$4))^2</f>
        <v>0.014427867556355962</v>
      </c>
      <c r="E79">
        <f>1/(1+EXP(-(C79-Hoja1!$B$3)/Hoja1!$B$4))</f>
        <v>0.9546607497144791</v>
      </c>
      <c r="F79">
        <f>NORMDIST(C79,Hoja1!$B$5,Hoja1!$B$7,FALSE)</f>
        <v>0.017878175364881094</v>
      </c>
    </row>
    <row r="80" spans="2:6" ht="12.75">
      <c r="B80">
        <f t="shared" si="1"/>
        <v>79</v>
      </c>
      <c r="C80">
        <f>+$C$1+B80*6*Hoja1!$B$7/100</f>
        <v>11.468032681302617</v>
      </c>
      <c r="D80">
        <f>+(1/Hoja1!$B$4)*EXP(-(C80-Hoja1!$B$3)/Hoja1!$B$4)/(1+EXP(-(C80-Hoja1!$B$3)/Hoja1!$B$4))^2</f>
        <v>0.013061982185705463</v>
      </c>
      <c r="E80">
        <f>1/(1+EXP(-(C80-Hoja1!$B$3)/Hoja1!$B$4))</f>
        <v>0.9591449155145721</v>
      </c>
      <c r="F80">
        <f>NORMDIST(C80,Hoja1!$B$5,Hoja1!$B$7,FALSE)</f>
        <v>0.016134836877428085</v>
      </c>
    </row>
    <row r="81" spans="2:6" ht="12.75">
      <c r="B81">
        <f t="shared" si="1"/>
        <v>80</v>
      </c>
      <c r="C81">
        <f>+$C$1+B81*6*Hoja1!$B$7/100</f>
        <v>11.794516566864775</v>
      </c>
      <c r="D81">
        <f>+(1/Hoja1!$B$4)*EXP(-(C81-Hoja1!$B$3)/Hoja1!$B$4)/(1+EXP(-(C81-Hoja1!$B$3)/Hoja1!$B$4))^2</f>
        <v>0.011814425581507856</v>
      </c>
      <c r="E81">
        <f>1/(1+EXP(-(C81-Hoja1!$B$3)/Hoja1!$B$4))</f>
        <v>0.9632026805357202</v>
      </c>
      <c r="F81">
        <f>NORMDIST(C81,Hoja1!$B$5,Hoja1!$B$7,FALSE)</f>
        <v>0.014509167856469204</v>
      </c>
    </row>
    <row r="82" spans="2:6" ht="12.75">
      <c r="B82">
        <f t="shared" si="1"/>
        <v>81</v>
      </c>
      <c r="C82">
        <f>+$C$1+B82*6*Hoja1!$B$7/100</f>
        <v>12.121000452426934</v>
      </c>
      <c r="D82">
        <f>+(1/Hoja1!$B$4)*EXP(-(C82-Hoja1!$B$3)/Hoja1!$B$4)/(1+EXP(-(C82-Hoja1!$B$3)/Hoja1!$B$4))^2</f>
        <v>0.010677049130281637</v>
      </c>
      <c r="E82">
        <f>1/(1+EXP(-(C82-Hoja1!$B$3)/Hoja1!$B$4))</f>
        <v>0.9668713448147733</v>
      </c>
      <c r="F82">
        <f>NORMDIST(C82,Hoja1!$B$5,Hoja1!$B$7,FALSE)</f>
        <v>0.013000407662113873</v>
      </c>
    </row>
    <row r="83" spans="2:6" ht="12.75">
      <c r="B83">
        <f t="shared" si="1"/>
        <v>82</v>
      </c>
      <c r="C83">
        <f>+$C$1+B83*6*Hoja1!$B$7/100</f>
        <v>12.447484337989092</v>
      </c>
      <c r="D83">
        <f>+(1/Hoja1!$B$4)*EXP(-(C83-Hoja1!$B$3)/Hoja1!$B$4)/(1+EXP(-(C83-Hoja1!$B$3)/Hoja1!$B$4))^2</f>
        <v>0.009641843967705673</v>
      </c>
      <c r="E83">
        <f>1/(1+EXP(-(C83-Hoja1!$B$3)/Hoja1!$B$4))</f>
        <v>0.9701855677250026</v>
      </c>
      <c r="F83">
        <f>NORMDIST(C83,Hoja1!$B$5,Hoja1!$B$7,FALSE)</f>
        <v>0.011606679084902214</v>
      </c>
    </row>
    <row r="84" spans="2:6" ht="12.75">
      <c r="B84">
        <f t="shared" si="1"/>
        <v>83</v>
      </c>
      <c r="C84">
        <f>+$C$1+B84*6*Hoja1!$B$7/100</f>
        <v>12.773968223551254</v>
      </c>
      <c r="D84">
        <f>+(1/Hoja1!$B$4)*EXP(-(C84-Hoja1!$B$3)/Hoja1!$B$4)/(1+EXP(-(C84-Hoja1!$B$3)/Hoja1!$B$4))^2</f>
        <v>0.008701039753523364</v>
      </c>
      <c r="E84">
        <f>1/(1+EXP(-(C84-Hoja1!$B$3)/Hoja1!$B$4))</f>
        <v>0.9731774305051224</v>
      </c>
      <c r="F84">
        <f>NORMDIST(C84,Hoja1!$B$5,Hoja1!$B$7,FALSE)</f>
        <v>0.010325129855728454</v>
      </c>
    </row>
    <row r="85" spans="2:6" ht="12.75">
      <c r="B85">
        <f t="shared" si="1"/>
        <v>84</v>
      </c>
      <c r="C85">
        <f>+$C$1+B85*6*Hoja1!$B$7/100</f>
        <v>13.100452109113412</v>
      </c>
      <c r="D85">
        <f>+(1/Hoja1!$B$4)*EXP(-(C85-Hoja1!$B$3)/Hoja1!$B$4)/(1+EXP(-(C85-Hoja1!$B$3)/Hoja1!$B$4))^2</f>
        <v>0.007847177138289795</v>
      </c>
      <c r="E85">
        <f>1/(1+EXP(-(C85-Hoja1!$B$3)/Hoja1!$B$4))</f>
        <v>0.9758765266170738</v>
      </c>
      <c r="F85">
        <f>NORMDIST(C85,Hoja1!$B$5,Hoja1!$B$7,FALSE)</f>
        <v>0.0091520757876283</v>
      </c>
    </row>
    <row r="86" spans="2:6" ht="12.75">
      <c r="B86">
        <f t="shared" si="1"/>
        <v>85</v>
      </c>
      <c r="C86">
        <f>+$C$1+B86*6*Hoja1!$B$7/100</f>
        <v>13.42693599467557</v>
      </c>
      <c r="D86">
        <f>+(1/Hoja1!$B$4)*EXP(-(C86-Hoja1!$B$3)/Hoja1!$B$4)/(1+EXP(-(C86-Hoja1!$B$3)/Hoja1!$B$4))^2</f>
        <v>0.007073158318097445</v>
      </c>
      <c r="E86">
        <f>1/(1+EXP(-(C86-Hoja1!$B$3)/Hoja1!$B$4))</f>
        <v>0.9783100720721942</v>
      </c>
      <c r="F86">
        <f>NORMDIST(C86,Hoja1!$B$5,Hoja1!$B$7,FALSE)</f>
        <v>0.008083142462855766</v>
      </c>
    </row>
    <row r="87" spans="2:6" ht="12.75">
      <c r="B87">
        <f t="shared" si="1"/>
        <v>86</v>
      </c>
      <c r="C87">
        <f>+$C$1+B87*6*Hoja1!$B$7/100</f>
        <v>13.753419880237733</v>
      </c>
      <c r="D87">
        <f>+(1/Hoja1!$B$4)*EXP(-(C87-Hoja1!$B$3)/Hoja1!$B$4)/(1+EXP(-(C87-Hoja1!$B$3)/Hoja1!$B$4))^2</f>
        <v>0.006372279633513926</v>
      </c>
      <c r="E87">
        <f>1/(1+EXP(-(C87-Hoja1!$B$3)/Hoja1!$B$4))</f>
        <v>0.9805030292302622</v>
      </c>
      <c r="F87">
        <f>NORMDIST(C87,Hoja1!$B$5,Hoja1!$B$7,FALSE)</f>
        <v>0.007113402748342297</v>
      </c>
    </row>
    <row r="88" spans="2:6" ht="12.75">
      <c r="B88">
        <f t="shared" si="1"/>
        <v>87</v>
      </c>
      <c r="C88">
        <f>+$C$1+B88*6*Hoja1!$B$7/100</f>
        <v>14.079903765799887</v>
      </c>
      <c r="D88">
        <f>+(1/Hoja1!$B$4)*EXP(-(C88-Hoja1!$B$3)/Hoja1!$B$4)/(1+EXP(-(C88-Hoja1!$B$3)/Hoja1!$B$4))^2</f>
        <v>0.0057382496977182226</v>
      </c>
      <c r="E88">
        <f>1/(1+EXP(-(C88-Hoja1!$B$3)/Hoja1!$B$4))</f>
        <v>0.9824782387909793</v>
      </c>
      <c r="F88">
        <f>NORMDIST(C88,Hoja1!$B$5,Hoja1!$B$7,FALSE)</f>
        <v>0.006237507825050786</v>
      </c>
    </row>
    <row r="89" spans="2:6" ht="12.75">
      <c r="B89">
        <f t="shared" si="1"/>
        <v>88</v>
      </c>
      <c r="C89">
        <f>+$C$1+B89*6*Hoja1!$B$7/100</f>
        <v>14.40638765136205</v>
      </c>
      <c r="D89">
        <f>+(1/Hoja1!$B$4)*EXP(-(C89-Hoja1!$B$3)/Hoja1!$B$4)/(1+EXP(-(C89-Hoja1!$B$3)/Hoja1!$B$4))^2</f>
        <v>0.005165196068436149</v>
      </c>
      <c r="E89">
        <f>1/(1+EXP(-(C89-Hoja1!$B$3)/Hoja1!$B$4))</f>
        <v>0.9842565557580935</v>
      </c>
      <c r="F89">
        <f>NORMDIST(C89,Hoja1!$B$5,Hoja1!$B$7,FALSE)</f>
        <v>0.00544980983602549</v>
      </c>
    </row>
    <row r="90" spans="2:6" ht="12.75">
      <c r="B90">
        <f t="shared" si="1"/>
        <v>89</v>
      </c>
      <c r="C90">
        <f>+$C$1+B90*6*Hoja1!$B$7/100</f>
        <v>14.732871536924204</v>
      </c>
      <c r="D90">
        <f>+(1/Hoja1!$B$4)*EXP(-(C90-Hoja1!$B$3)/Hoja1!$B$4)/(1+EXP(-(C90-Hoja1!$B$3)/Hoja1!$B$4))^2</f>
        <v>0.004647663030091241</v>
      </c>
      <c r="E90">
        <f>1/(1+EXP(-(C90-Hoja1!$B$3)/Hoja1!$B$4))</f>
        <v>0.9858569860666062</v>
      </c>
      <c r="F90">
        <f>NORMDIST(C90,Hoja1!$B$5,Hoja1!$B$7,FALSE)</f>
        <v>0.004744474679441264</v>
      </c>
    </row>
    <row r="91" spans="2:6" ht="12.75">
      <c r="B91">
        <f t="shared" si="1"/>
        <v>90</v>
      </c>
      <c r="C91">
        <f>+$C$1+B91*6*Hoja1!$B$7/100</f>
        <v>15.059355422486366</v>
      </c>
      <c r="D91">
        <f>+(1/Hoja1!$B$4)*EXP(-(C91-Hoja1!$B$3)/Hoja1!$B$4)/(1+EXP(-(C91-Hoja1!$B$3)/Hoja1!$B$4))^2</f>
        <v>0.0041806026396134606</v>
      </c>
      <c r="E91">
        <f>1/(1+EXP(-(C91-Hoja1!$B$3)/Hoja1!$B$4))</f>
        <v>0.9872968213329117</v>
      </c>
      <c r="F91">
        <f>NORMDIST(C91,Hoja1!$B$5,Hoja1!$B$7,FALSE)</f>
        <v>0.004115583883648535</v>
      </c>
    </row>
    <row r="92" spans="2:6" ht="12.75">
      <c r="B92">
        <f t="shared" si="1"/>
        <v>91</v>
      </c>
      <c r="C92">
        <f>+$C$1+B92*6*Hoja1!$B$7/100</f>
        <v>15.385839308048528</v>
      </c>
      <c r="D92">
        <f>+(1/Hoja1!$B$4)*EXP(-(C92-Hoja1!$B$3)/Hoja1!$B$4)/(1+EXP(-(C92-Hoja1!$B$3)/Hoja1!$B$4))^2</f>
        <v>0.0037593608184439474</v>
      </c>
      <c r="E92">
        <f>1/(1+EXP(-(C92-Hoja1!$B$3)/Hoja1!$B$4))</f>
        <v>0.9885917698290344</v>
      </c>
      <c r="F92">
        <f>NORMDIST(C92,Hoja1!$B$5,Hoja1!$B$7,FALSE)</f>
        <v>0.003557224889995688</v>
      </c>
    </row>
    <row r="93" spans="2:6" ht="12.75">
      <c r="B93">
        <f t="shared" si="1"/>
        <v>92</v>
      </c>
      <c r="C93">
        <f>+$C$1+B93*6*Hoja1!$B$7/100</f>
        <v>15.712323193610683</v>
      </c>
      <c r="D93">
        <f>+(1/Hoja1!$B$4)*EXP(-(C93-Hoja1!$B$3)/Hoja1!$B$4)/(1+EXP(-(C93-Hoja1!$B$3)/Hoja1!$B$4))^2</f>
        <v>0.0033796599469150673</v>
      </c>
      <c r="E93">
        <f>1/(1+EXP(-(C93-Hoja1!$B$3)/Hoja1!$B$4))</f>
        <v>0.9897560823096072</v>
      </c>
      <c r="F93">
        <f>NORMDIST(C93,Hoja1!$B$5,Hoja1!$B$7,FALSE)</f>
        <v>0.0030635694270810684</v>
      </c>
    </row>
    <row r="94" spans="2:6" ht="12.75">
      <c r="B94">
        <f t="shared" si="1"/>
        <v>93</v>
      </c>
      <c r="C94">
        <f>+$C$1+B94*6*Hoja1!$B$7/100</f>
        <v>16.038807079172845</v>
      </c>
      <c r="D94">
        <f>+(1/Hoja1!$B$4)*EXP(-(C94-Hoja1!$B$3)/Hoja1!$B$4)/(1+EXP(-(C94-Hoja1!$B$3)/Hoja1!$B$4))^2</f>
        <v>0.003037579134878043</v>
      </c>
      <c r="E94">
        <f>1/(1+EXP(-(C94-Hoja1!$B$3)/Hoja1!$B$4))</f>
        <v>0.9908026717483983</v>
      </c>
      <c r="F94">
        <f>NORMDIST(C94,Hoja1!$B$5,Hoja1!$B$7,FALSE)</f>
        <v>0.0026289399802109648</v>
      </c>
    </row>
    <row r="95" spans="2:6" ht="12.75">
      <c r="B95">
        <f t="shared" si="1"/>
        <v>94</v>
      </c>
      <c r="C95">
        <f>+$C$1+B95*6*Hoja1!$B$7/100</f>
        <v>16.365290964735003</v>
      </c>
      <c r="D95">
        <f>+(1/Hoja1!$B$4)*EXP(-(C95-Hoja1!$B$3)/Hoja1!$B$4)/(1+EXP(-(C95-Hoja1!$B$3)/Hoja1!$B$4))^2</f>
        <v>0.002729533101796306</v>
      </c>
      <c r="E95">
        <f>1/(1+EXP(-(C95-Hoja1!$B$3)/Hoja1!$B$4))</f>
        <v>0.9917432263840664</v>
      </c>
      <c r="F95">
        <f>NORMDIST(C95,Hoja1!$B$5,Hoja1!$B$7,FALSE)</f>
        <v>0.0022478646375242105</v>
      </c>
    </row>
    <row r="96" spans="2:6" ht="12.75">
      <c r="B96">
        <f t="shared" si="1"/>
        <v>95</v>
      </c>
      <c r="C96">
        <f>+$C$1+B96*6*Hoja1!$B$7/100</f>
        <v>16.69177485029716</v>
      </c>
      <c r="D96">
        <f>+(1/Hoja1!$B$4)*EXP(-(C96-Hoja1!$B$3)/Hoja1!$B$4)/(1+EXP(-(C96-Hoja1!$B$3)/Hoja1!$B$4))^2</f>
        <v>0.0024522503970143125</v>
      </c>
      <c r="E96">
        <f>1/(1+EXP(-(C96-Hoja1!$B$3)/Hoja1!$B$4))</f>
        <v>0.9925883157454682</v>
      </c>
      <c r="F96">
        <f>NORMDIST(C96,Hoja1!$B$5,Hoja1!$B$7,FALSE)</f>
        <v>0.001915120826832704</v>
      </c>
    </row>
    <row r="97" spans="2:6" ht="12.75">
      <c r="B97">
        <f t="shared" si="1"/>
        <v>96</v>
      </c>
      <c r="C97">
        <f>+$C$1+B97*6*Hoja1!$B$7/100</f>
        <v>17.018258735859323</v>
      </c>
      <c r="D97">
        <f>+(1/Hoja1!$B$4)*EXP(-(C97-Hoja1!$B$3)/Hoja1!$B$4)/(1+EXP(-(C97-Hoja1!$B$3)/Hoja1!$B$4))^2</f>
        <v>0.002202751522501148</v>
      </c>
      <c r="E97">
        <f>1/(1+EXP(-(C97-Hoja1!$B$3)/Hoja1!$B$4))</f>
        <v>0.9933474895370368</v>
      </c>
      <c r="F97">
        <f>NORMDIST(C97,Hoja1!$B$5,Hoja1!$B$7,FALSE)</f>
        <v>0.00162576864392646</v>
      </c>
    </row>
    <row r="98" spans="2:6" ht="12.75">
      <c r="B98">
        <f t="shared" si="1"/>
        <v>97</v>
      </c>
      <c r="C98">
        <f>+$C$1+B98*6*Hoja1!$B$7/100</f>
        <v>17.34474262142148</v>
      </c>
      <c r="D98">
        <f>+(1/Hoja1!$B$4)*EXP(-(C98-Hoja1!$B$3)/Hoja1!$B$4)/(1+EXP(-(C98-Hoja1!$B$3)/Hoja1!$B$4))^2</f>
        <v>0.001978327381855445</v>
      </c>
      <c r="E98">
        <f>1/(1+EXP(-(C98-Hoja1!$B$3)/Hoja1!$B$4))</f>
        <v>0.9940293694249702</v>
      </c>
      <c r="F98">
        <f>NORMDIST(C98,Hoja1!$B$5,Hoja1!$B$7,FALSE)</f>
        <v>0.0013751746147402236</v>
      </c>
    </row>
    <row r="99" spans="2:6" ht="12.75">
      <c r="B99">
        <f t="shared" si="1"/>
        <v>98</v>
      </c>
      <c r="C99">
        <f>+$C$1+B99*6*Hoja1!$B$7/100</f>
        <v>17.67122650698364</v>
      </c>
      <c r="D99">
        <f>+(1/Hoja1!$B$4)*EXP(-(C99-Hoja1!$B$3)/Hoja1!$B$4)/(1+EXP(-(C99-Hoja1!$B$3)/Hoja1!$B$4))^2</f>
        <v>0.0017765183666508015</v>
      </c>
      <c r="E99">
        <f>1/(1+EXP(-(C99-Hoja1!$B$3)/Hoja1!$B$4))</f>
        <v>0.9946417338842808</v>
      </c>
      <c r="F99">
        <f>NORMDIST(C99,Hoja1!$B$5,Hoja1!$B$7,FALSE)</f>
        <v>0.0011590268325935842</v>
      </c>
    </row>
    <row r="100" spans="2:6" ht="12.75">
      <c r="B100">
        <f t="shared" si="1"/>
        <v>99</v>
      </c>
      <c r="C100">
        <f>+$C$1+B100*6*Hoja1!$B$7/100</f>
        <v>17.997710392545798</v>
      </c>
      <c r="D100">
        <f>+(1/Hoja1!$B$4)*EXP(-(C100-Hoja1!$B$3)/Hoja1!$B$4)/(1+EXP(-(C100-Hoja1!$B$3)/Hoja1!$B$4))^2</f>
        <v>0.0015950943004709658</v>
      </c>
      <c r="E100">
        <f>1/(1+EXP(-(C100-Hoja1!$B$3)/Hoja1!$B$4))</f>
        <v>0.9951915963529541</v>
      </c>
      <c r="F100">
        <f>NORMDIST(C100,Hoja1!$B$5,Hoja1!$B$7,FALSE)</f>
        <v>0.0009733424710119696</v>
      </c>
    </row>
    <row r="101" spans="2:6" ht="12.75">
      <c r="B101">
        <f t="shared" si="1"/>
        <v>100</v>
      </c>
      <c r="C101">
        <f>+$C$1+B101*6*Hoja1!$B$7/100</f>
        <v>18.32419427810796</v>
      </c>
      <c r="D101">
        <f>+(1/Hoja1!$B$4)*EXP(-(C101-Hoja1!$B$3)/Hoja1!$B$4)/(1+EXP(-(C101-Hoja1!$B$3)/Hoja1!$B$4))^2</f>
        <v>0.0014320353887541544</v>
      </c>
      <c r="E101">
        <f>1/(1+EXP(-(C101-Hoja1!$B$3)/Hoja1!$B$4))</f>
        <v>0.9956852769991635</v>
      </c>
      <c r="F101">
        <f>NORMDIST(C101,Hoja1!$B$5,Hoja1!$B$7,FALSE)</f>
        <v>0.0008144686965435348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dcterms:created xsi:type="dcterms:W3CDTF">2001-09-30T16:55:40Z</dcterms:created>
  <dcterms:modified xsi:type="dcterms:W3CDTF">2003-05-21T15:37:37Z</dcterms:modified>
  <cp:category/>
  <cp:version/>
  <cp:contentType/>
  <cp:contentStatus/>
</cp:coreProperties>
</file>