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<sst xmlns="http://schemas.openxmlformats.org/spreadsheetml/2006/main" count="29" uniqueCount="29">
  <si>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E[X]=</t>
  </si>
  <si>
    <t>Var(X)=</t>
  </si>
  <si>
    <t>Med(X)=</t>
  </si>
  <si>
    <r>
      <t>x</t>
    </r>
    <r>
      <rPr>
        <b/>
        <i/>
        <vertAlign val="subscript"/>
        <sz val="10"/>
        <rFont val="Arial"/>
        <family val="2"/>
      </rPr>
      <t>0</t>
    </r>
    <r>
      <rPr>
        <b/>
        <i/>
        <sz val="10"/>
        <rFont val="Arial"/>
        <family val="2"/>
      </rPr>
      <t>=</t>
    </r>
  </si>
  <si>
    <r>
      <t>a</t>
    </r>
    <r>
      <rPr>
        <b/>
        <i/>
        <sz val="10"/>
        <rFont val="Arial"/>
        <family val="2"/>
      </rPr>
      <t>=</t>
    </r>
  </si>
  <si>
    <r>
      <t xml:space="preserve">Fisher </t>
    </r>
    <r>
      <rPr>
        <b/>
        <sz val="10"/>
        <rFont val="Symbol"/>
        <family val="1"/>
      </rPr>
      <t>g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=</t>
    </r>
  </si>
  <si>
    <r>
      <t xml:space="preserve">Fisher </t>
    </r>
    <r>
      <rPr>
        <b/>
        <sz val="10"/>
        <rFont val="Symbol"/>
        <family val="1"/>
      </rPr>
      <t>g</t>
    </r>
    <r>
      <rPr>
        <b/>
        <vertAlign val="subscript"/>
        <sz val="10"/>
        <rFont val="Symbol"/>
        <family val="1"/>
      </rPr>
      <t>2</t>
    </r>
    <r>
      <rPr>
        <b/>
        <sz val="10"/>
        <rFont val="Arial"/>
        <family val="2"/>
      </rPr>
      <t>=</t>
    </r>
  </si>
  <si>
    <t>a1=</t>
  </si>
  <si>
    <t>a2=</t>
  </si>
  <si>
    <t>a3=</t>
  </si>
  <si>
    <t>a4=</t>
  </si>
  <si>
    <t>m3=</t>
  </si>
  <si>
    <t>m4=</t>
  </si>
  <si>
    <t>g1=</t>
  </si>
  <si>
    <t>g2=</t>
  </si>
  <si>
    <t>r</t>
  </si>
  <si>
    <r>
      <t>q</t>
    </r>
    <r>
      <rPr>
        <b/>
        <i/>
        <vertAlign val="subscript"/>
        <sz val="10"/>
        <rFont val="Arial"/>
        <family val="2"/>
      </rPr>
      <t>r</t>
    </r>
  </si>
  <si>
    <t>x</t>
  </si>
  <si>
    <t>F(x)</t>
  </si>
  <si>
    <t>Pareto Distribution</t>
  </si>
  <si>
    <t>Mode=</t>
  </si>
  <si>
    <t>Quantiles</t>
  </si>
  <si>
    <t>Distribution function</t>
  </si>
  <si>
    <r>
      <t xml:space="preserve">(Enter other 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 xml:space="preserve">-values or </t>
    </r>
    <r>
      <rPr>
        <b/>
        <i/>
        <sz val="10"/>
        <rFont val="Arial"/>
        <family val="2"/>
      </rPr>
      <t>r</t>
    </r>
    <r>
      <rPr>
        <b/>
        <sz val="10"/>
        <rFont val="Arial"/>
        <family val="2"/>
      </rPr>
      <t>-percentages)</t>
    </r>
  </si>
  <si>
    <r>
      <t>Probability for the range not covered by the figure (</t>
    </r>
    <r>
      <rPr>
        <b/>
        <i/>
        <sz val="10"/>
        <rFont val="Arial"/>
        <family val="2"/>
      </rPr>
      <t>p[ X &gt; 10+x</t>
    </r>
    <r>
      <rPr>
        <b/>
        <i/>
        <vertAlign val="subscript"/>
        <sz val="10"/>
        <rFont val="Arial"/>
        <family val="2"/>
      </rPr>
      <t>0</t>
    </r>
    <r>
      <rPr>
        <b/>
        <i/>
        <sz val="10"/>
        <rFont val="Arial"/>
        <family val="2"/>
      </rPr>
      <t xml:space="preserve"> ]</t>
    </r>
    <r>
      <rPr>
        <b/>
        <sz val="10"/>
        <rFont val="Arial"/>
        <family val="2"/>
      </rPr>
      <t>)=</t>
    </r>
  </si>
  <si>
    <t>Std. Dev.=</t>
  </si>
  <si>
    <r>
      <t xml:space="preserve">Basic References: </t>
    </r>
    <r>
      <rPr>
        <b/>
        <i/>
        <sz val="8"/>
        <rFont val="Arial"/>
        <family val="2"/>
      </rPr>
      <t>Cálculo de probabilidades y Estadística</t>
    </r>
    <r>
      <rPr>
        <b/>
        <sz val="8"/>
        <rFont val="Arial"/>
        <family val="2"/>
      </rPr>
      <t xml:space="preserve">. H. Fernández-Abascal et al. (Ed. Ariel, Barcelona (SPAIN), 1994). </t>
    </r>
    <r>
      <rPr>
        <b/>
        <i/>
        <sz val="8"/>
        <rFont val="Arial"/>
        <family val="2"/>
      </rPr>
      <t>Distributions in Statistics</t>
    </r>
    <r>
      <rPr>
        <b/>
        <sz val="8"/>
        <rFont val="Arial"/>
        <family val="2"/>
      </rPr>
      <t>. N.L. Johnson et al. (Vol. 1-4). (Ed. J. Wiley y Houghton M. Co., 1992, 1994, 1997). Copyright 2001 J.L. Rojo</t>
    </r>
  </si>
  <si>
    <r>
      <t xml:space="preserve">The parameters 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0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and</t>
    </r>
    <r>
      <rPr>
        <b/>
        <i/>
        <sz val="10"/>
        <rFont val="Arial"/>
        <family val="2"/>
      </rPr>
      <t xml:space="preserve"> </t>
    </r>
    <r>
      <rPr>
        <b/>
        <i/>
        <sz val="10"/>
        <rFont val="Symbol"/>
        <family val="1"/>
      </rPr>
      <t>a</t>
    </r>
    <r>
      <rPr>
        <b/>
        <sz val="10"/>
        <rFont val="Arial"/>
        <family val="2"/>
      </rPr>
      <t xml:space="preserve"> can be changed with 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0</t>
    </r>
    <r>
      <rPr>
        <b/>
        <i/>
        <sz val="10"/>
        <rFont val="Arial"/>
        <family val="2"/>
      </rPr>
      <t xml:space="preserve">&gt;0, </t>
    </r>
    <r>
      <rPr>
        <b/>
        <i/>
        <sz val="10"/>
        <rFont val="Symbol"/>
        <family val="1"/>
      </rPr>
      <t>a</t>
    </r>
    <r>
      <rPr>
        <b/>
        <i/>
        <sz val="10"/>
        <rFont val="Arial"/>
        <family val="2"/>
      </rPr>
      <t>&gt;0</t>
    </r>
    <r>
      <rPr>
        <b/>
        <sz val="10"/>
        <rFont val="Arial"/>
        <family val="2"/>
      </rPr>
      <t xml:space="preserve"> </t>
    </r>
  </si>
  <si>
    <r>
      <t>The Pareto distribution (Pareto, 1897) was proposed by this professor as the 'universal' law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for </t>
    </r>
    <r>
      <rPr>
        <sz val="10"/>
        <rFont val="Arial"/>
        <family val="0"/>
      </rPr>
      <t xml:space="preserve"> the income distribution for a population. The parameter </t>
    </r>
    <r>
      <rPr>
        <b/>
        <i/>
        <sz val="10"/>
        <rFont val="Symbol"/>
        <family val="1"/>
      </rPr>
      <t>a</t>
    </r>
    <r>
      <rPr>
        <sz val="10"/>
        <rFont val="Arial"/>
        <family val="0"/>
      </rPr>
      <t xml:space="preserve"> governs the shape of the distribution and 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is the smallest income (the minimum value) The probability density equals </t>
    </r>
    <r>
      <rPr>
        <b/>
        <i/>
        <sz val="10"/>
        <rFont val="Arial"/>
        <family val="0"/>
      </rPr>
      <t>f(x)=</t>
    </r>
    <r>
      <rPr>
        <b/>
        <i/>
        <sz val="10"/>
        <rFont val="Symbol"/>
        <family val="1"/>
      </rPr>
      <t>a</t>
    </r>
    <r>
      <rPr>
        <b/>
        <i/>
        <sz val="10"/>
        <rFont val="Arial"/>
        <family val="0"/>
      </rPr>
      <t>x</t>
    </r>
    <r>
      <rPr>
        <b/>
        <i/>
        <vertAlign val="subscript"/>
        <sz val="10"/>
        <rFont val="Arial"/>
        <family val="2"/>
      </rPr>
      <t>0</t>
    </r>
    <r>
      <rPr>
        <b/>
        <i/>
        <vertAlign val="superscript"/>
        <sz val="10"/>
        <rFont val="Symbol"/>
        <family val="1"/>
      </rPr>
      <t xml:space="preserve">a </t>
    </r>
    <r>
      <rPr>
        <b/>
        <i/>
        <sz val="10"/>
        <rFont val="Arial"/>
        <family val="0"/>
      </rPr>
      <t>/ x</t>
    </r>
    <r>
      <rPr>
        <b/>
        <i/>
        <vertAlign val="superscript"/>
        <sz val="10"/>
        <rFont val="Arial"/>
        <family val="2"/>
      </rPr>
      <t>(</t>
    </r>
    <r>
      <rPr>
        <b/>
        <i/>
        <vertAlign val="superscript"/>
        <sz val="10"/>
        <rFont val="Symbol"/>
        <family val="1"/>
      </rPr>
      <t>a</t>
    </r>
    <r>
      <rPr>
        <b/>
        <i/>
        <vertAlign val="superscript"/>
        <sz val="10"/>
        <rFont val="Arial"/>
        <family val="2"/>
      </rPr>
      <t>+1)</t>
    </r>
    <r>
      <rPr>
        <sz val="10"/>
        <rFont val="Arial"/>
        <family val="0"/>
      </rPr>
      <t xml:space="preserve"> for </t>
    </r>
    <r>
      <rPr>
        <b/>
        <i/>
        <sz val="10"/>
        <rFont val="Arial"/>
        <family val="2"/>
      </rPr>
      <t>x&gt;=x</t>
    </r>
    <r>
      <rPr>
        <b/>
        <i/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, and the distribution function equals  </t>
    </r>
    <r>
      <rPr>
        <b/>
        <i/>
        <sz val="10"/>
        <rFont val="Arial"/>
        <family val="2"/>
      </rPr>
      <t>F(x)=1-(x</t>
    </r>
    <r>
      <rPr>
        <b/>
        <i/>
        <vertAlign val="subscript"/>
        <sz val="10"/>
        <rFont val="Arial"/>
        <family val="2"/>
      </rPr>
      <t>0</t>
    </r>
    <r>
      <rPr>
        <b/>
        <i/>
        <sz val="10"/>
        <rFont val="Arial"/>
        <family val="2"/>
      </rPr>
      <t>/x)</t>
    </r>
    <r>
      <rPr>
        <b/>
        <i/>
        <vertAlign val="superscript"/>
        <sz val="10"/>
        <rFont val="Symbol"/>
        <family val="1"/>
      </rPr>
      <t>a</t>
    </r>
    <r>
      <rPr>
        <sz val="10"/>
        <rFont val="Arial"/>
        <family val="0"/>
      </rPr>
      <t xml:space="preserve"> for </t>
    </r>
    <r>
      <rPr>
        <b/>
        <i/>
        <sz val="10"/>
        <rFont val="Arial"/>
        <family val="2"/>
      </rPr>
      <t>x&gt;=x</t>
    </r>
    <r>
      <rPr>
        <b/>
        <i/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. The mode is at 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and the median results from the distribution function, </t>
    </r>
    <r>
      <rPr>
        <b/>
        <i/>
        <sz val="10"/>
        <rFont val="Arial"/>
        <family val="2"/>
      </rPr>
      <t>Me</t>
    </r>
    <r>
      <rPr>
        <b/>
        <i/>
        <vertAlign val="subscript"/>
        <sz val="10"/>
        <rFont val="Arial"/>
        <family val="2"/>
      </rPr>
      <t>X</t>
    </r>
    <r>
      <rPr>
        <b/>
        <i/>
        <sz val="10"/>
        <rFont val="Arial"/>
        <family val="2"/>
      </rPr>
      <t>=x</t>
    </r>
    <r>
      <rPr>
        <b/>
        <i/>
        <vertAlign val="subscript"/>
        <sz val="10"/>
        <rFont val="Arial"/>
        <family val="2"/>
      </rPr>
      <t>0</t>
    </r>
    <r>
      <rPr>
        <b/>
        <i/>
        <sz val="10"/>
        <rFont val="Arial"/>
        <family val="2"/>
      </rPr>
      <t>2</t>
    </r>
    <r>
      <rPr>
        <b/>
        <i/>
        <vertAlign val="superscript"/>
        <sz val="10"/>
        <rFont val="Arial"/>
        <family val="2"/>
      </rPr>
      <t>1/</t>
    </r>
    <r>
      <rPr>
        <b/>
        <i/>
        <vertAlign val="superscript"/>
        <sz val="10"/>
        <rFont val="Symbol"/>
        <family val="1"/>
      </rPr>
      <t>a</t>
    </r>
    <r>
      <rPr>
        <sz val="10"/>
        <rFont val="Arial"/>
        <family val="0"/>
      </rPr>
      <t xml:space="preserve">. The quantiles are </t>
    </r>
    <r>
      <rPr>
        <sz val="10"/>
        <rFont val="Arial"/>
        <family val="2"/>
      </rPr>
      <t>at</t>
    </r>
    <r>
      <rPr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>q</t>
    </r>
    <r>
      <rPr>
        <b/>
        <i/>
        <vertAlign val="subscript"/>
        <sz val="10"/>
        <rFont val="Arial"/>
        <family val="2"/>
      </rPr>
      <t>r</t>
    </r>
    <r>
      <rPr>
        <b/>
        <i/>
        <sz val="10"/>
        <rFont val="Arial"/>
        <family val="2"/>
      </rPr>
      <t>=x</t>
    </r>
    <r>
      <rPr>
        <b/>
        <i/>
        <vertAlign val="subscript"/>
        <sz val="10"/>
        <rFont val="Arial"/>
        <family val="2"/>
      </rPr>
      <t>0</t>
    </r>
    <r>
      <rPr>
        <b/>
        <i/>
        <sz val="10"/>
        <rFont val="Arial"/>
        <family val="2"/>
      </rPr>
      <t>/(1-p)</t>
    </r>
    <r>
      <rPr>
        <b/>
        <i/>
        <vertAlign val="superscript"/>
        <sz val="10"/>
        <rFont val="Arial"/>
        <family val="2"/>
      </rPr>
      <t>1/a</t>
    </r>
    <r>
      <rPr>
        <sz val="10"/>
        <rFont val="Arial"/>
        <family val="0"/>
      </rPr>
      <t xml:space="preserve"> . The moments are easily obtained by taking into account that  </t>
    </r>
    <r>
      <rPr>
        <b/>
        <i/>
        <sz val="10"/>
        <rFont val="Symbol"/>
        <family val="1"/>
      </rPr>
      <t>a</t>
    </r>
    <r>
      <rPr>
        <b/>
        <i/>
        <vertAlign val="subscript"/>
        <sz val="10"/>
        <rFont val="Arial"/>
        <family val="2"/>
      </rPr>
      <t>i</t>
    </r>
    <r>
      <rPr>
        <b/>
        <i/>
        <sz val="10"/>
        <rFont val="Arial"/>
        <family val="2"/>
      </rPr>
      <t>=E[X</t>
    </r>
    <r>
      <rPr>
        <b/>
        <i/>
        <vertAlign val="superscript"/>
        <sz val="10"/>
        <rFont val="Arial"/>
        <family val="2"/>
      </rPr>
      <t>i</t>
    </r>
    <r>
      <rPr>
        <b/>
        <i/>
        <sz val="10"/>
        <rFont val="Arial"/>
        <family val="2"/>
      </rPr>
      <t>]=</t>
    </r>
    <r>
      <rPr>
        <b/>
        <i/>
        <sz val="10"/>
        <rFont val="Symbol"/>
        <family val="1"/>
      </rPr>
      <t>a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0</t>
    </r>
    <r>
      <rPr>
        <b/>
        <i/>
        <vertAlign val="superscript"/>
        <sz val="10"/>
        <rFont val="Arial"/>
        <family val="2"/>
      </rPr>
      <t>i</t>
    </r>
    <r>
      <rPr>
        <b/>
        <i/>
        <sz val="10"/>
        <rFont val="Arial"/>
        <family val="2"/>
      </rPr>
      <t>/(</t>
    </r>
    <r>
      <rPr>
        <b/>
        <i/>
        <sz val="10"/>
        <rFont val="Symbol"/>
        <family val="1"/>
      </rPr>
      <t>a</t>
    </r>
    <r>
      <rPr>
        <b/>
        <i/>
        <sz val="10"/>
        <rFont val="Arial"/>
        <family val="2"/>
      </rPr>
      <t>-i)</t>
    </r>
    <r>
      <rPr>
        <sz val="10"/>
        <rFont val="Arial"/>
        <family val="0"/>
      </rPr>
      <t xml:space="preserve"> for </t>
    </r>
    <r>
      <rPr>
        <b/>
        <i/>
        <sz val="10"/>
        <rFont val="Symbol"/>
        <family val="1"/>
      </rPr>
      <t>a</t>
    </r>
    <r>
      <rPr>
        <b/>
        <i/>
        <sz val="10"/>
        <rFont val="Arial"/>
        <family val="2"/>
      </rPr>
      <t>&gt;i</t>
    </r>
    <r>
      <rPr>
        <sz val="10"/>
        <rFont val="Arial"/>
        <family val="0"/>
      </rPr>
      <t xml:space="preserve">. In particular, </t>
    </r>
    <r>
      <rPr>
        <b/>
        <i/>
        <sz val="10"/>
        <rFont val="Arial"/>
        <family val="0"/>
      </rPr>
      <t>E[X]=</t>
    </r>
    <r>
      <rPr>
        <b/>
        <i/>
        <sz val="10"/>
        <rFont val="Symbol"/>
        <family val="1"/>
      </rPr>
      <t>a</t>
    </r>
    <r>
      <rPr>
        <b/>
        <i/>
        <sz val="10"/>
        <rFont val="Arial"/>
        <family val="0"/>
      </rPr>
      <t>x</t>
    </r>
    <r>
      <rPr>
        <b/>
        <i/>
        <vertAlign val="subscript"/>
        <sz val="10"/>
        <rFont val="Arial"/>
        <family val="2"/>
      </rPr>
      <t>0</t>
    </r>
    <r>
      <rPr>
        <b/>
        <i/>
        <sz val="10"/>
        <rFont val="Arial"/>
        <family val="0"/>
      </rPr>
      <t>/(</t>
    </r>
    <r>
      <rPr>
        <b/>
        <i/>
        <sz val="10"/>
        <rFont val="Symbol"/>
        <family val="1"/>
      </rPr>
      <t>a</t>
    </r>
    <r>
      <rPr>
        <b/>
        <i/>
        <sz val="10"/>
        <rFont val="Arial"/>
        <family val="0"/>
      </rPr>
      <t>-1)</t>
    </r>
    <r>
      <rPr>
        <sz val="10"/>
        <rFont val="Arial"/>
        <family val="0"/>
      </rPr>
      <t xml:space="preserve"> (</t>
    </r>
    <r>
      <rPr>
        <b/>
        <i/>
        <sz val="10"/>
        <rFont val="Symbol"/>
        <family val="1"/>
      </rPr>
      <t>a</t>
    </r>
    <r>
      <rPr>
        <b/>
        <i/>
        <sz val="10"/>
        <rFont val="Arial"/>
        <family val="2"/>
      </rPr>
      <t>&gt;1</t>
    </r>
    <r>
      <rPr>
        <sz val="10"/>
        <rFont val="Arial"/>
        <family val="0"/>
      </rPr>
      <t xml:space="preserve">), </t>
    </r>
    <r>
      <rPr>
        <b/>
        <i/>
        <sz val="10"/>
        <rFont val="Arial"/>
        <family val="2"/>
      </rPr>
      <t>Var(X)=</t>
    </r>
    <r>
      <rPr>
        <b/>
        <i/>
        <sz val="10"/>
        <rFont val="Symbol"/>
        <family val="1"/>
      </rPr>
      <t>a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0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2"/>
      </rPr>
      <t>/[(</t>
    </r>
    <r>
      <rPr>
        <b/>
        <i/>
        <sz val="10"/>
        <rFont val="Symbol"/>
        <family val="1"/>
      </rPr>
      <t>a</t>
    </r>
    <r>
      <rPr>
        <b/>
        <i/>
        <sz val="10"/>
        <rFont val="Arial"/>
        <family val="2"/>
      </rPr>
      <t>-2)(</t>
    </r>
    <r>
      <rPr>
        <b/>
        <i/>
        <sz val="10"/>
        <rFont val="Symbol"/>
        <family val="1"/>
      </rPr>
      <t>a</t>
    </r>
    <r>
      <rPr>
        <b/>
        <i/>
        <sz val="10"/>
        <rFont val="Arial"/>
        <family val="2"/>
      </rPr>
      <t>-1)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2"/>
      </rPr>
      <t>]</t>
    </r>
    <r>
      <rPr>
        <i/>
        <sz val="10"/>
        <rFont val="Arial"/>
        <family val="2"/>
      </rPr>
      <t xml:space="preserve"> (</t>
    </r>
    <r>
      <rPr>
        <b/>
        <i/>
        <sz val="10"/>
        <rFont val="Symbol"/>
        <family val="1"/>
      </rPr>
      <t>a</t>
    </r>
    <r>
      <rPr>
        <b/>
        <i/>
        <sz val="10"/>
        <rFont val="Arial"/>
        <family val="2"/>
      </rPr>
      <t>&gt;2</t>
    </r>
    <r>
      <rPr>
        <i/>
        <sz val="10"/>
        <rFont val="Arial"/>
        <family val="2"/>
      </rPr>
      <t>)</t>
    </r>
    <r>
      <rPr>
        <sz val="10"/>
        <rFont val="Arial"/>
        <family val="0"/>
      </rPr>
      <t xml:space="preserve">, </t>
    </r>
    <r>
      <rPr>
        <b/>
        <i/>
        <sz val="10"/>
        <rFont val="Symbol"/>
        <family val="1"/>
      </rPr>
      <t>m</t>
    </r>
    <r>
      <rPr>
        <b/>
        <i/>
        <vertAlign val="subscript"/>
        <sz val="10"/>
        <rFont val="Arial"/>
        <family val="2"/>
      </rPr>
      <t>3</t>
    </r>
    <r>
      <rPr>
        <b/>
        <i/>
        <sz val="10"/>
        <rFont val="Arial"/>
        <family val="2"/>
      </rPr>
      <t>=</t>
    </r>
    <r>
      <rPr>
        <b/>
        <i/>
        <sz val="10"/>
        <rFont val="Symbol"/>
        <family val="1"/>
      </rPr>
      <t>a</t>
    </r>
    <r>
      <rPr>
        <b/>
        <i/>
        <vertAlign val="subscript"/>
        <sz val="10"/>
        <rFont val="Arial"/>
        <family val="2"/>
      </rPr>
      <t>3</t>
    </r>
    <r>
      <rPr>
        <b/>
        <i/>
        <sz val="10"/>
        <rFont val="Arial"/>
        <family val="2"/>
      </rPr>
      <t>-3</t>
    </r>
    <r>
      <rPr>
        <b/>
        <i/>
        <sz val="10"/>
        <rFont val="Symbol"/>
        <family val="1"/>
      </rPr>
      <t>a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Symbol"/>
        <family val="1"/>
      </rPr>
      <t>a</t>
    </r>
    <r>
      <rPr>
        <b/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>+2</t>
    </r>
    <r>
      <rPr>
        <b/>
        <i/>
        <sz val="10"/>
        <rFont val="Symbol"/>
        <family val="1"/>
      </rPr>
      <t>a</t>
    </r>
    <r>
      <rPr>
        <b/>
        <i/>
        <vertAlign val="subscript"/>
        <sz val="10"/>
        <rFont val="Arial"/>
        <family val="2"/>
      </rPr>
      <t>1</t>
    </r>
    <r>
      <rPr>
        <b/>
        <i/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(</t>
    </r>
    <r>
      <rPr>
        <b/>
        <i/>
        <sz val="10"/>
        <rFont val="Symbol"/>
        <family val="1"/>
      </rPr>
      <t>a</t>
    </r>
    <r>
      <rPr>
        <b/>
        <i/>
        <sz val="10"/>
        <rFont val="Arial"/>
        <family val="2"/>
      </rPr>
      <t>&gt;3</t>
    </r>
    <r>
      <rPr>
        <sz val="10"/>
        <rFont val="Arial"/>
        <family val="0"/>
      </rPr>
      <t xml:space="preserve">) and </t>
    </r>
    <r>
      <rPr>
        <b/>
        <i/>
        <sz val="10"/>
        <rFont val="Symbol"/>
        <family val="1"/>
      </rPr>
      <t>m</t>
    </r>
    <r>
      <rPr>
        <b/>
        <i/>
        <vertAlign val="subscript"/>
        <sz val="10"/>
        <rFont val="Arial"/>
        <family val="2"/>
      </rPr>
      <t>4</t>
    </r>
    <r>
      <rPr>
        <b/>
        <i/>
        <sz val="10"/>
        <rFont val="Arial"/>
        <family val="0"/>
      </rPr>
      <t>=</t>
    </r>
    <r>
      <rPr>
        <b/>
        <i/>
        <sz val="10"/>
        <rFont val="Symbol"/>
        <family val="1"/>
      </rPr>
      <t>a</t>
    </r>
    <r>
      <rPr>
        <b/>
        <i/>
        <vertAlign val="subscript"/>
        <sz val="10"/>
        <rFont val="Arial"/>
        <family val="2"/>
      </rPr>
      <t>4</t>
    </r>
    <r>
      <rPr>
        <b/>
        <i/>
        <sz val="10"/>
        <rFont val="Arial"/>
        <family val="0"/>
      </rPr>
      <t>-4</t>
    </r>
    <r>
      <rPr>
        <b/>
        <i/>
        <sz val="10"/>
        <rFont val="Symbol"/>
        <family val="1"/>
      </rPr>
      <t>a</t>
    </r>
    <r>
      <rPr>
        <b/>
        <i/>
        <vertAlign val="subscript"/>
        <sz val="10"/>
        <rFont val="Arial"/>
        <family val="2"/>
      </rPr>
      <t>3</t>
    </r>
    <r>
      <rPr>
        <b/>
        <i/>
        <sz val="10"/>
        <rFont val="Symbol"/>
        <family val="1"/>
      </rPr>
      <t>a</t>
    </r>
    <r>
      <rPr>
        <b/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0"/>
      </rPr>
      <t>+6</t>
    </r>
    <r>
      <rPr>
        <b/>
        <i/>
        <sz val="10"/>
        <rFont val="Symbol"/>
        <family val="1"/>
      </rPr>
      <t>a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Symbol"/>
        <family val="1"/>
      </rPr>
      <t>a</t>
    </r>
    <r>
      <rPr>
        <b/>
        <i/>
        <vertAlign val="subscript"/>
        <sz val="10"/>
        <rFont val="Arial"/>
        <family val="2"/>
      </rPr>
      <t>1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0"/>
      </rPr>
      <t>-3</t>
    </r>
    <r>
      <rPr>
        <b/>
        <i/>
        <sz val="10"/>
        <rFont val="Symbol"/>
        <family val="1"/>
      </rPr>
      <t>a</t>
    </r>
    <r>
      <rPr>
        <b/>
        <i/>
        <vertAlign val="subscript"/>
        <sz val="10"/>
        <rFont val="Arial"/>
        <family val="2"/>
      </rPr>
      <t>1</t>
    </r>
    <r>
      <rPr>
        <b/>
        <i/>
        <vertAlign val="superscript"/>
        <sz val="10"/>
        <rFont val="Arial"/>
        <family val="2"/>
      </rPr>
      <t>4</t>
    </r>
    <r>
      <rPr>
        <i/>
        <sz val="10"/>
        <rFont val="Arial"/>
        <family val="0"/>
      </rPr>
      <t xml:space="preserve"> </t>
    </r>
    <r>
      <rPr>
        <sz val="10"/>
        <rFont val="Arial"/>
        <family val="0"/>
      </rPr>
      <t>(</t>
    </r>
    <r>
      <rPr>
        <b/>
        <i/>
        <sz val="10"/>
        <rFont val="Symbol"/>
        <family val="1"/>
      </rPr>
      <t>a</t>
    </r>
    <r>
      <rPr>
        <b/>
        <i/>
        <sz val="10"/>
        <rFont val="Arial"/>
        <family val="2"/>
      </rPr>
      <t>&gt;4</t>
    </r>
    <r>
      <rPr>
        <sz val="10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</si>
</sst>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2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0.0"/>
    <numFmt numFmtId="173" formatCode="0.000"/>
    <numFmt numFmtId="174" formatCode="0.00000"/>
    <numFmt numFmtId="175" formatCode="0.000000"/>
  </numFmts>
  <fonts count="19">
    <font>
      <sz val="10"/>
      <name val="Arial"/>
      <family val="0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b/>
      <sz val="10"/>
      <name val="Arial"/>
      <family val="2"/>
    </font>
    <font>
      <b/>
      <i/>
      <sz val="10"/>
      <name val="Symbol"/>
      <family val="1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b/>
      <vertAlign val="subscript"/>
      <sz val="10"/>
      <name val="Symbol"/>
      <family val="1"/>
    </font>
    <font>
      <b/>
      <sz val="15.25"/>
      <name val="Arial"/>
      <family val="0"/>
    </font>
    <font>
      <sz val="12"/>
      <name val="Arial"/>
      <family val="0"/>
    </font>
    <font>
      <b/>
      <sz val="10.5"/>
      <name val="Arial"/>
      <family val="2"/>
    </font>
    <font>
      <sz val="8.75"/>
      <name val="Arial"/>
      <family val="2"/>
    </font>
    <font>
      <i/>
      <sz val="10"/>
      <name val="Arial"/>
      <family val="2"/>
    </font>
    <font>
      <sz val="14"/>
      <color indexed="60"/>
      <name val="Arial Black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vertAlign val="superscript"/>
      <sz val="10"/>
      <name val="Symbol"/>
      <family val="1"/>
    </font>
    <font>
      <b/>
      <i/>
      <vertAlign val="superscript"/>
      <sz val="10"/>
      <name val="Arial"/>
      <family val="2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173" fontId="3" fillId="0" borderId="5" xfId="0" applyNumberFormat="1" applyFont="1" applyBorder="1" applyAlignment="1">
      <alignment horizontal="center"/>
    </xf>
    <xf numFmtId="173" fontId="3" fillId="0" borderId="6" xfId="0" applyNumberFormat="1" applyFont="1" applyBorder="1" applyAlignment="1">
      <alignment horizontal="center"/>
    </xf>
    <xf numFmtId="173" fontId="3" fillId="0" borderId="7" xfId="0" applyNumberFormat="1" applyFont="1" applyBorder="1" applyAlignment="1">
      <alignment horizontal="center"/>
    </xf>
    <xf numFmtId="173" fontId="3" fillId="0" borderId="8" xfId="0" applyNumberFormat="1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174" fontId="3" fillId="0" borderId="12" xfId="0" applyNumberFormat="1" applyFont="1" applyBorder="1" applyAlignment="1">
      <alignment horizontal="center"/>
    </xf>
    <xf numFmtId="0" fontId="0" fillId="3" borderId="0" xfId="0" applyFill="1" applyAlignment="1">
      <alignment/>
    </xf>
    <xf numFmtId="0" fontId="1" fillId="2" borderId="13" xfId="0" applyFont="1" applyFill="1" applyBorder="1" applyAlignment="1">
      <alignment horizontal="right"/>
    </xf>
    <xf numFmtId="173" fontId="3" fillId="0" borderId="14" xfId="0" applyNumberFormat="1" applyFont="1" applyBorder="1" applyAlignment="1">
      <alignment horizontal="center"/>
    </xf>
    <xf numFmtId="175" fontId="3" fillId="4" borderId="15" xfId="0" applyNumberFormat="1" applyFont="1" applyFill="1" applyBorder="1" applyAlignment="1">
      <alignment horizontal="left"/>
    </xf>
    <xf numFmtId="0" fontId="3" fillId="5" borderId="16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13" fillId="6" borderId="20" xfId="0" applyFont="1" applyFill="1" applyBorder="1" applyAlignment="1">
      <alignment horizontal="center"/>
    </xf>
    <xf numFmtId="0" fontId="13" fillId="6" borderId="21" xfId="0" applyFont="1" applyFill="1" applyBorder="1" applyAlignment="1">
      <alignment horizontal="center"/>
    </xf>
    <xf numFmtId="0" fontId="13" fillId="6" borderId="15" xfId="0" applyFont="1" applyFill="1" applyBorder="1" applyAlignment="1">
      <alignment horizontal="center"/>
    </xf>
    <xf numFmtId="0" fontId="14" fillId="6" borderId="20" xfId="0" applyFont="1" applyFill="1" applyBorder="1" applyAlignment="1">
      <alignment horizontal="center" vertical="center" wrapText="1"/>
    </xf>
    <xf numFmtId="0" fontId="14" fillId="6" borderId="21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right"/>
    </xf>
    <xf numFmtId="0" fontId="3" fillId="4" borderId="21" xfId="0" applyFont="1" applyFill="1" applyBorder="1" applyAlignment="1">
      <alignment horizontal="right"/>
    </xf>
    <xf numFmtId="0" fontId="0" fillId="2" borderId="22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24" xfId="0" applyFill="1" applyBorder="1" applyAlignment="1">
      <alignment horizontal="left" vertical="center" wrapText="1"/>
    </xf>
    <xf numFmtId="0" fontId="0" fillId="2" borderId="25" xfId="0" applyFill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 wrapText="1"/>
    </xf>
    <xf numFmtId="0" fontId="0" fillId="2" borderId="27" xfId="0" applyFill="1" applyBorder="1" applyAlignment="1">
      <alignment horizontal="left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Pareto Distribution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Prob. density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Hoja2!$C$1:$C$102</c:f>
              <c:numCache>
                <c:ptCount val="102"/>
                <c:pt idx="0">
                  <c:v>2</c:v>
                </c:pt>
                <c:pt idx="1">
                  <c:v>2</c:v>
                </c:pt>
                <c:pt idx="2">
                  <c:v>2.1</c:v>
                </c:pt>
                <c:pt idx="3">
                  <c:v>2.2</c:v>
                </c:pt>
                <c:pt idx="4">
                  <c:v>2.3000000000000003</c:v>
                </c:pt>
                <c:pt idx="5">
                  <c:v>2.4000000000000004</c:v>
                </c:pt>
                <c:pt idx="6">
                  <c:v>2.5000000000000004</c:v>
                </c:pt>
                <c:pt idx="7">
                  <c:v>2.6000000000000005</c:v>
                </c:pt>
                <c:pt idx="8">
                  <c:v>2.7000000000000006</c:v>
                </c:pt>
                <c:pt idx="9">
                  <c:v>2.8000000000000007</c:v>
                </c:pt>
                <c:pt idx="10">
                  <c:v>2.900000000000001</c:v>
                </c:pt>
                <c:pt idx="11">
                  <c:v>3.000000000000001</c:v>
                </c:pt>
                <c:pt idx="12">
                  <c:v>3.100000000000001</c:v>
                </c:pt>
                <c:pt idx="13">
                  <c:v>3.200000000000001</c:v>
                </c:pt>
                <c:pt idx="14">
                  <c:v>3.300000000000001</c:v>
                </c:pt>
                <c:pt idx="15">
                  <c:v>3.4000000000000012</c:v>
                </c:pt>
                <c:pt idx="16">
                  <c:v>3.5000000000000013</c:v>
                </c:pt>
                <c:pt idx="17">
                  <c:v>3.6000000000000014</c:v>
                </c:pt>
                <c:pt idx="18">
                  <c:v>3.7000000000000015</c:v>
                </c:pt>
                <c:pt idx="19">
                  <c:v>3.8000000000000016</c:v>
                </c:pt>
                <c:pt idx="20">
                  <c:v>3.9000000000000017</c:v>
                </c:pt>
                <c:pt idx="21">
                  <c:v>4.000000000000002</c:v>
                </c:pt>
                <c:pt idx="22">
                  <c:v>4.100000000000001</c:v>
                </c:pt>
                <c:pt idx="23">
                  <c:v>4.200000000000001</c:v>
                </c:pt>
                <c:pt idx="24">
                  <c:v>4.300000000000001</c:v>
                </c:pt>
                <c:pt idx="25">
                  <c:v>4.4</c:v>
                </c:pt>
                <c:pt idx="26">
                  <c:v>4.5</c:v>
                </c:pt>
                <c:pt idx="27">
                  <c:v>4.6</c:v>
                </c:pt>
                <c:pt idx="28">
                  <c:v>4.699999999999999</c:v>
                </c:pt>
                <c:pt idx="29">
                  <c:v>4.799999999999999</c:v>
                </c:pt>
                <c:pt idx="30">
                  <c:v>4.899999999999999</c:v>
                </c:pt>
                <c:pt idx="31">
                  <c:v>4.999999999999998</c:v>
                </c:pt>
                <c:pt idx="32">
                  <c:v>5.099999999999998</c:v>
                </c:pt>
                <c:pt idx="33">
                  <c:v>5.1999999999999975</c:v>
                </c:pt>
                <c:pt idx="34">
                  <c:v>5.299999999999997</c:v>
                </c:pt>
                <c:pt idx="35">
                  <c:v>5.399999999999997</c:v>
                </c:pt>
                <c:pt idx="36">
                  <c:v>5.4999999999999964</c:v>
                </c:pt>
                <c:pt idx="37">
                  <c:v>5.599999999999996</c:v>
                </c:pt>
                <c:pt idx="38">
                  <c:v>5.699999999999996</c:v>
                </c:pt>
                <c:pt idx="39">
                  <c:v>5.799999999999995</c:v>
                </c:pt>
                <c:pt idx="40">
                  <c:v>5.899999999999995</c:v>
                </c:pt>
                <c:pt idx="41">
                  <c:v>5.999999999999995</c:v>
                </c:pt>
                <c:pt idx="42">
                  <c:v>6.099999999999994</c:v>
                </c:pt>
                <c:pt idx="43">
                  <c:v>6.199999999999994</c:v>
                </c:pt>
                <c:pt idx="44">
                  <c:v>6.299999999999994</c:v>
                </c:pt>
                <c:pt idx="45">
                  <c:v>6.399999999999993</c:v>
                </c:pt>
                <c:pt idx="46">
                  <c:v>6.499999999999993</c:v>
                </c:pt>
                <c:pt idx="47">
                  <c:v>6.5999999999999925</c:v>
                </c:pt>
                <c:pt idx="48">
                  <c:v>6.699999999999992</c:v>
                </c:pt>
                <c:pt idx="49">
                  <c:v>6.799999999999992</c:v>
                </c:pt>
                <c:pt idx="50">
                  <c:v>6.8999999999999915</c:v>
                </c:pt>
                <c:pt idx="51">
                  <c:v>6.999999999999991</c:v>
                </c:pt>
                <c:pt idx="52">
                  <c:v>7.099999999999991</c:v>
                </c:pt>
                <c:pt idx="53">
                  <c:v>7.19999999999999</c:v>
                </c:pt>
                <c:pt idx="54">
                  <c:v>7.29999999999999</c:v>
                </c:pt>
                <c:pt idx="55">
                  <c:v>7.39999999999999</c:v>
                </c:pt>
                <c:pt idx="56">
                  <c:v>7.499999999999989</c:v>
                </c:pt>
                <c:pt idx="57">
                  <c:v>7.599999999999989</c:v>
                </c:pt>
                <c:pt idx="58">
                  <c:v>7.699999999999989</c:v>
                </c:pt>
                <c:pt idx="59">
                  <c:v>7.799999999999988</c:v>
                </c:pt>
                <c:pt idx="60">
                  <c:v>7.899999999999988</c:v>
                </c:pt>
                <c:pt idx="61">
                  <c:v>7.999999999999988</c:v>
                </c:pt>
                <c:pt idx="62">
                  <c:v>8.099999999999987</c:v>
                </c:pt>
                <c:pt idx="63">
                  <c:v>8.199999999999987</c:v>
                </c:pt>
                <c:pt idx="64">
                  <c:v>8.299999999999986</c:v>
                </c:pt>
                <c:pt idx="65">
                  <c:v>8.399999999999986</c:v>
                </c:pt>
                <c:pt idx="66">
                  <c:v>8.499999999999986</c:v>
                </c:pt>
                <c:pt idx="67">
                  <c:v>8.599999999999985</c:v>
                </c:pt>
                <c:pt idx="68">
                  <c:v>8.699999999999985</c:v>
                </c:pt>
                <c:pt idx="69">
                  <c:v>8.799999999999985</c:v>
                </c:pt>
                <c:pt idx="70">
                  <c:v>8.899999999999984</c:v>
                </c:pt>
                <c:pt idx="71">
                  <c:v>8.999999999999984</c:v>
                </c:pt>
                <c:pt idx="72">
                  <c:v>9.099999999999984</c:v>
                </c:pt>
                <c:pt idx="73">
                  <c:v>9.199999999999983</c:v>
                </c:pt>
                <c:pt idx="74">
                  <c:v>9.299999999999983</c:v>
                </c:pt>
                <c:pt idx="75">
                  <c:v>9.399999999999983</c:v>
                </c:pt>
                <c:pt idx="76">
                  <c:v>9.499999999999982</c:v>
                </c:pt>
                <c:pt idx="77">
                  <c:v>9.599999999999982</c:v>
                </c:pt>
                <c:pt idx="78">
                  <c:v>9.699999999999982</c:v>
                </c:pt>
                <c:pt idx="79">
                  <c:v>9.799999999999981</c:v>
                </c:pt>
                <c:pt idx="80">
                  <c:v>9.89999999999998</c:v>
                </c:pt>
                <c:pt idx="81">
                  <c:v>9.99999999999998</c:v>
                </c:pt>
                <c:pt idx="82">
                  <c:v>10.09999999999998</c:v>
                </c:pt>
                <c:pt idx="83">
                  <c:v>10.19999999999998</c:v>
                </c:pt>
                <c:pt idx="84">
                  <c:v>10.29999999999998</c:v>
                </c:pt>
                <c:pt idx="85">
                  <c:v>10.399999999999979</c:v>
                </c:pt>
                <c:pt idx="86">
                  <c:v>10.499999999999979</c:v>
                </c:pt>
                <c:pt idx="87">
                  <c:v>10.599999999999978</c:v>
                </c:pt>
                <c:pt idx="88">
                  <c:v>10.699999999999978</c:v>
                </c:pt>
                <c:pt idx="89">
                  <c:v>10.799999999999978</c:v>
                </c:pt>
                <c:pt idx="90">
                  <c:v>10.899999999999977</c:v>
                </c:pt>
                <c:pt idx="91">
                  <c:v>10.999999999999977</c:v>
                </c:pt>
                <c:pt idx="92">
                  <c:v>11.099999999999977</c:v>
                </c:pt>
                <c:pt idx="93">
                  <c:v>11.199999999999976</c:v>
                </c:pt>
                <c:pt idx="94">
                  <c:v>11.299999999999976</c:v>
                </c:pt>
                <c:pt idx="95">
                  <c:v>11.399999999999975</c:v>
                </c:pt>
                <c:pt idx="96">
                  <c:v>11.499999999999975</c:v>
                </c:pt>
                <c:pt idx="97">
                  <c:v>11.599999999999975</c:v>
                </c:pt>
                <c:pt idx="98">
                  <c:v>11.699999999999974</c:v>
                </c:pt>
                <c:pt idx="99">
                  <c:v>11.799999999999974</c:v>
                </c:pt>
                <c:pt idx="100">
                  <c:v>11.899999999999974</c:v>
                </c:pt>
                <c:pt idx="101">
                  <c:v>11.999999999999973</c:v>
                </c:pt>
              </c:numCache>
            </c:numRef>
          </c:xVal>
          <c:yVal>
            <c:numRef>
              <c:f>Hoja2!$D$1:$D$102</c:f>
              <c:numCache>
                <c:ptCount val="102"/>
                <c:pt idx="0">
                  <c:v>0</c:v>
                </c:pt>
                <c:pt idx="1">
                  <c:v>2</c:v>
                </c:pt>
                <c:pt idx="2">
                  <c:v>1.567052332936918</c:v>
                </c:pt>
                <c:pt idx="3">
                  <c:v>1.2418426461183099</c:v>
                </c:pt>
                <c:pt idx="4">
                  <c:v>0.9943534705965791</c:v>
                </c:pt>
                <c:pt idx="5">
                  <c:v>0.8037551440329213</c:v>
                </c:pt>
                <c:pt idx="6">
                  <c:v>0.6553599999999995</c:v>
                </c:pt>
                <c:pt idx="7">
                  <c:v>0.5386581486858083</c:v>
                </c:pt>
                <c:pt idx="8">
                  <c:v>0.44602700400803996</c:v>
                </c:pt>
                <c:pt idx="9">
                  <c:v>0.3718688641637408</c:v>
                </c:pt>
                <c:pt idx="10">
                  <c:v>0.3120254257818511</c:v>
                </c:pt>
                <c:pt idx="11">
                  <c:v>0.2633744855967074</c:v>
                </c:pt>
                <c:pt idx="12">
                  <c:v>0.22354836858417454</c:v>
                </c:pt>
                <c:pt idx="13">
                  <c:v>0.19073486328124967</c:v>
                </c:pt>
                <c:pt idx="14">
                  <c:v>0.16353483405673191</c:v>
                </c:pt>
                <c:pt idx="15">
                  <c:v>0.1408592555447483</c:v>
                </c:pt>
                <c:pt idx="16">
                  <c:v>0.12185398940917451</c:v>
                </c:pt>
                <c:pt idx="17">
                  <c:v>0.10584429880268909</c:v>
                </c:pt>
                <c:pt idx="18">
                  <c:v>0.09229355053966687</c:v>
                </c:pt>
                <c:pt idx="19">
                  <c:v>0.08077221468123835</c:v>
                </c:pt>
                <c:pt idx="20">
                  <c:v>0.07093440641129978</c:v>
                </c:pt>
                <c:pt idx="21">
                  <c:v>0.06249999999999986</c:v>
                </c:pt>
                <c:pt idx="22">
                  <c:v>0.0552408929755947</c:v>
                </c:pt>
                <c:pt idx="23">
                  <c:v>0.04897038540427864</c:v>
                </c:pt>
                <c:pt idx="24">
                  <c:v>0.043534914521882226</c:v>
                </c:pt>
                <c:pt idx="25">
                  <c:v>0.03880758269119718</c:v>
                </c:pt>
                <c:pt idx="26">
                  <c:v>0.034683059831665225</c:v>
                </c:pt>
                <c:pt idx="27">
                  <c:v>0.031073545956143117</c:v>
                </c:pt>
                <c:pt idx="28">
                  <c:v>0.02790555627836278</c:v>
                </c:pt>
                <c:pt idx="29">
                  <c:v>0.025117348251028834</c:v>
                </c:pt>
                <c:pt idx="30">
                  <c:v>0.022656852317705218</c:v>
                </c:pt>
                <c:pt idx="31">
                  <c:v>0.020480000000000036</c:v>
                </c:pt>
                <c:pt idx="32">
                  <c:v>0.018549366985316718</c:v>
                </c:pt>
                <c:pt idx="33">
                  <c:v>0.01683306714643156</c:v>
                </c:pt>
                <c:pt idx="34">
                  <c:v>0.015303847380296892</c:v>
                </c:pt>
                <c:pt idx="35">
                  <c:v>0.013938343875251306</c:v>
                </c:pt>
                <c:pt idx="36">
                  <c:v>0.012716468696251539</c:v>
                </c:pt>
                <c:pt idx="37">
                  <c:v>0.011620902005116956</c:v>
                </c:pt>
                <c:pt idx="38">
                  <c:v>0.01063667024608906</c:v>
                </c:pt>
                <c:pt idx="39">
                  <c:v>0.009750794555682903</c:v>
                </c:pt>
                <c:pt idx="40">
                  <c:v>0.00895199674839983</c:v>
                </c:pt>
                <c:pt idx="41">
                  <c:v>0.008230452674897156</c:v>
                </c:pt>
                <c:pt idx="42">
                  <c:v>0.007577584690369167</c:v>
                </c:pt>
                <c:pt idx="43">
                  <c:v>0.0069858865182554995</c:v>
                </c:pt>
                <c:pt idx="44">
                  <c:v>0.0064487750326622465</c:v>
                </c:pt>
                <c:pt idx="45">
                  <c:v>0.005960464477539094</c:v>
                </c:pt>
                <c:pt idx="46">
                  <c:v>0.005515859442542712</c:v>
                </c:pt>
                <c:pt idx="47">
                  <c:v>0.0051104635642729105</c:v>
                </c:pt>
                <c:pt idx="48">
                  <c:v>0.004740301448227226</c:v>
                </c:pt>
                <c:pt idx="49">
                  <c:v>0.004401851735773418</c:v>
                </c:pt>
                <c:pt idx="50">
                  <c:v>0.00409198959093245</c:v>
                </c:pt>
                <c:pt idx="51">
                  <c:v>0.0038079371690367355</c:v>
                </c:pt>
                <c:pt idx="52">
                  <c:v>0.0035472208654918624</c:v>
                </c:pt>
                <c:pt idx="53">
                  <c:v>0.0033076343375840625</c:v>
                </c:pt>
                <c:pt idx="54">
                  <c:v>0.003087206453269867</c:v>
                </c:pt>
                <c:pt idx="55">
                  <c:v>0.0028841734543646157</c:v>
                </c:pt>
                <c:pt idx="56">
                  <c:v>0.0026969547325103073</c:v>
                </c:pt>
                <c:pt idx="57">
                  <c:v>0.0025241317087887215</c:v>
                </c:pt>
                <c:pt idx="58">
                  <c:v>0.002364429385124426</c:v>
                </c:pt>
                <c:pt idx="59">
                  <c:v>0.002216700200353139</c:v>
                </c:pt>
                <c:pt idx="60">
                  <c:v>0.002079909878180965</c:v>
                </c:pt>
                <c:pt idx="61">
                  <c:v>0.001953125000000015</c:v>
                </c:pt>
                <c:pt idx="62">
                  <c:v>0.0018355020741071773</c:v>
                </c:pt>
                <c:pt idx="63">
                  <c:v>0.0017262779054873514</c:v>
                </c:pt>
                <c:pt idx="64">
                  <c:v>0.0016247610979524623</c:v>
                </c:pt>
                <c:pt idx="65">
                  <c:v>0.001530324543883722</c:v>
                </c:pt>
                <c:pt idx="66">
                  <c:v>0.001442398776778237</c:v>
                </c:pt>
                <c:pt idx="67">
                  <c:v>0.001360466078808832</c:v>
                </c:pt>
                <c:pt idx="68">
                  <c:v>0.0012840552501310878</c:v>
                </c:pt>
                <c:pt idx="69">
                  <c:v>0.001212736959099923</c:v>
                </c:pt>
                <c:pt idx="70">
                  <c:v>0.0011461196032119922</c:v>
                </c:pt>
                <c:pt idx="71">
                  <c:v>0.001083845619739548</c:v>
                </c:pt>
                <c:pt idx="72">
                  <c:v>0.0010255881928926064</c:v>
                </c:pt>
                <c:pt idx="73">
                  <c:v>0.000971048311129481</c:v>
                </c:pt>
                <c:pt idx="74">
                  <c:v>0.0009199521340912632</c:v>
                </c:pt>
                <c:pt idx="75">
                  <c:v>0.0008720486336988441</c:v>
                </c:pt>
                <c:pt idx="76">
                  <c:v>0.0008271074783358901</c:v>
                </c:pt>
                <c:pt idx="77">
                  <c:v>0.0007849171328446577</c:v>
                </c:pt>
                <c:pt idx="78">
                  <c:v>0.0007452831503658049</c:v>
                </c:pt>
                <c:pt idx="79">
                  <c:v>0.0007080266349282938</c:v>
                </c:pt>
                <c:pt idx="80">
                  <c:v>0.0006729828562005506</c:v>
                </c:pt>
                <c:pt idx="81">
                  <c:v>0.0006400000000000063</c:v>
                </c:pt>
                <c:pt idx="82">
                  <c:v>0.0006089380400683253</c:v>
                </c:pt>
                <c:pt idx="83">
                  <c:v>0.000579667718291152</c:v>
                </c:pt>
                <c:pt idx="84">
                  <c:v>0.0005520696220058705</c:v>
                </c:pt>
                <c:pt idx="85">
                  <c:v>0.0005260333483259903</c:v>
                </c:pt>
                <c:pt idx="86">
                  <c:v>0.000501456746539819</c:v>
                </c:pt>
                <c:pt idx="87">
                  <c:v>0.0004782452306342815</c:v>
                </c:pt>
                <c:pt idx="88">
                  <c:v>0.00045631115486955256</c:v>
                </c:pt>
                <c:pt idx="89">
                  <c:v>0.0004355732461016065</c:v>
                </c:pt>
                <c:pt idx="90">
                  <c:v>0.00041595608723094544</c:v>
                </c:pt>
                <c:pt idx="91">
                  <c:v>0.00039738964675786346</c:v>
                </c:pt>
                <c:pt idx="92">
                  <c:v>0.0003798088499574817</c:v>
                </c:pt>
                <c:pt idx="93">
                  <c:v>0.0003631531876599075</c:v>
                </c:pt>
                <c:pt idx="94">
                  <c:v>0.00034736635903965054</c:v>
                </c:pt>
                <c:pt idx="95">
                  <c:v>0.00033239594519028556</c:v>
                </c:pt>
                <c:pt idx="96">
                  <c:v>0.0003181931105909088</c:v>
                </c:pt>
                <c:pt idx="97">
                  <c:v>0.0003047123298650928</c:v>
                </c:pt>
                <c:pt idx="98">
                  <c:v>0.00029191113749506465</c:v>
                </c:pt>
                <c:pt idx="99">
                  <c:v>0.0002797498983874966</c:v>
                </c:pt>
                <c:pt idx="100">
                  <c:v>0.00026819159739584707</c:v>
                </c:pt>
                <c:pt idx="101">
                  <c:v>0.0002572016460905378</c:v>
                </c:pt>
              </c:numCache>
            </c:numRef>
          </c:yVal>
          <c:smooth val="0"/>
        </c:ser>
        <c:axId val="4838633"/>
        <c:axId val="43547698"/>
      </c:scatterChart>
      <c:scatterChart>
        <c:scatterStyle val="lineMarker"/>
        <c:varyColors val="0"/>
        <c:ser>
          <c:idx val="1"/>
          <c:order val="1"/>
          <c:tx>
            <c:v>Distribution function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Hoja2!$C$1:$C$102</c:f>
              <c:numCache>
                <c:ptCount val="102"/>
                <c:pt idx="0">
                  <c:v>2</c:v>
                </c:pt>
                <c:pt idx="1">
                  <c:v>2</c:v>
                </c:pt>
                <c:pt idx="2">
                  <c:v>2.1</c:v>
                </c:pt>
                <c:pt idx="3">
                  <c:v>2.2</c:v>
                </c:pt>
                <c:pt idx="4">
                  <c:v>2.3000000000000003</c:v>
                </c:pt>
                <c:pt idx="5">
                  <c:v>2.4000000000000004</c:v>
                </c:pt>
                <c:pt idx="6">
                  <c:v>2.5000000000000004</c:v>
                </c:pt>
                <c:pt idx="7">
                  <c:v>2.6000000000000005</c:v>
                </c:pt>
                <c:pt idx="8">
                  <c:v>2.7000000000000006</c:v>
                </c:pt>
                <c:pt idx="9">
                  <c:v>2.8000000000000007</c:v>
                </c:pt>
                <c:pt idx="10">
                  <c:v>2.900000000000001</c:v>
                </c:pt>
                <c:pt idx="11">
                  <c:v>3.000000000000001</c:v>
                </c:pt>
                <c:pt idx="12">
                  <c:v>3.100000000000001</c:v>
                </c:pt>
                <c:pt idx="13">
                  <c:v>3.200000000000001</c:v>
                </c:pt>
                <c:pt idx="14">
                  <c:v>3.300000000000001</c:v>
                </c:pt>
                <c:pt idx="15">
                  <c:v>3.4000000000000012</c:v>
                </c:pt>
                <c:pt idx="16">
                  <c:v>3.5000000000000013</c:v>
                </c:pt>
                <c:pt idx="17">
                  <c:v>3.6000000000000014</c:v>
                </c:pt>
                <c:pt idx="18">
                  <c:v>3.7000000000000015</c:v>
                </c:pt>
                <c:pt idx="19">
                  <c:v>3.8000000000000016</c:v>
                </c:pt>
                <c:pt idx="20">
                  <c:v>3.9000000000000017</c:v>
                </c:pt>
                <c:pt idx="21">
                  <c:v>4.000000000000002</c:v>
                </c:pt>
                <c:pt idx="22">
                  <c:v>4.100000000000001</c:v>
                </c:pt>
                <c:pt idx="23">
                  <c:v>4.200000000000001</c:v>
                </c:pt>
                <c:pt idx="24">
                  <c:v>4.300000000000001</c:v>
                </c:pt>
                <c:pt idx="25">
                  <c:v>4.4</c:v>
                </c:pt>
                <c:pt idx="26">
                  <c:v>4.5</c:v>
                </c:pt>
                <c:pt idx="27">
                  <c:v>4.6</c:v>
                </c:pt>
                <c:pt idx="28">
                  <c:v>4.699999999999999</c:v>
                </c:pt>
                <c:pt idx="29">
                  <c:v>4.799999999999999</c:v>
                </c:pt>
                <c:pt idx="30">
                  <c:v>4.899999999999999</c:v>
                </c:pt>
                <c:pt idx="31">
                  <c:v>4.999999999999998</c:v>
                </c:pt>
                <c:pt idx="32">
                  <c:v>5.099999999999998</c:v>
                </c:pt>
                <c:pt idx="33">
                  <c:v>5.1999999999999975</c:v>
                </c:pt>
                <c:pt idx="34">
                  <c:v>5.299999999999997</c:v>
                </c:pt>
                <c:pt idx="35">
                  <c:v>5.399999999999997</c:v>
                </c:pt>
                <c:pt idx="36">
                  <c:v>5.4999999999999964</c:v>
                </c:pt>
                <c:pt idx="37">
                  <c:v>5.599999999999996</c:v>
                </c:pt>
                <c:pt idx="38">
                  <c:v>5.699999999999996</c:v>
                </c:pt>
                <c:pt idx="39">
                  <c:v>5.799999999999995</c:v>
                </c:pt>
                <c:pt idx="40">
                  <c:v>5.899999999999995</c:v>
                </c:pt>
                <c:pt idx="41">
                  <c:v>5.999999999999995</c:v>
                </c:pt>
                <c:pt idx="42">
                  <c:v>6.099999999999994</c:v>
                </c:pt>
                <c:pt idx="43">
                  <c:v>6.199999999999994</c:v>
                </c:pt>
                <c:pt idx="44">
                  <c:v>6.299999999999994</c:v>
                </c:pt>
                <c:pt idx="45">
                  <c:v>6.399999999999993</c:v>
                </c:pt>
                <c:pt idx="46">
                  <c:v>6.499999999999993</c:v>
                </c:pt>
                <c:pt idx="47">
                  <c:v>6.5999999999999925</c:v>
                </c:pt>
                <c:pt idx="48">
                  <c:v>6.699999999999992</c:v>
                </c:pt>
                <c:pt idx="49">
                  <c:v>6.799999999999992</c:v>
                </c:pt>
                <c:pt idx="50">
                  <c:v>6.8999999999999915</c:v>
                </c:pt>
                <c:pt idx="51">
                  <c:v>6.999999999999991</c:v>
                </c:pt>
                <c:pt idx="52">
                  <c:v>7.099999999999991</c:v>
                </c:pt>
                <c:pt idx="53">
                  <c:v>7.19999999999999</c:v>
                </c:pt>
                <c:pt idx="54">
                  <c:v>7.29999999999999</c:v>
                </c:pt>
                <c:pt idx="55">
                  <c:v>7.39999999999999</c:v>
                </c:pt>
                <c:pt idx="56">
                  <c:v>7.499999999999989</c:v>
                </c:pt>
                <c:pt idx="57">
                  <c:v>7.599999999999989</c:v>
                </c:pt>
                <c:pt idx="58">
                  <c:v>7.699999999999989</c:v>
                </c:pt>
                <c:pt idx="59">
                  <c:v>7.799999999999988</c:v>
                </c:pt>
                <c:pt idx="60">
                  <c:v>7.899999999999988</c:v>
                </c:pt>
                <c:pt idx="61">
                  <c:v>7.999999999999988</c:v>
                </c:pt>
                <c:pt idx="62">
                  <c:v>8.099999999999987</c:v>
                </c:pt>
                <c:pt idx="63">
                  <c:v>8.199999999999987</c:v>
                </c:pt>
                <c:pt idx="64">
                  <c:v>8.299999999999986</c:v>
                </c:pt>
                <c:pt idx="65">
                  <c:v>8.399999999999986</c:v>
                </c:pt>
                <c:pt idx="66">
                  <c:v>8.499999999999986</c:v>
                </c:pt>
                <c:pt idx="67">
                  <c:v>8.599999999999985</c:v>
                </c:pt>
                <c:pt idx="68">
                  <c:v>8.699999999999985</c:v>
                </c:pt>
                <c:pt idx="69">
                  <c:v>8.799999999999985</c:v>
                </c:pt>
                <c:pt idx="70">
                  <c:v>8.899999999999984</c:v>
                </c:pt>
                <c:pt idx="71">
                  <c:v>8.999999999999984</c:v>
                </c:pt>
                <c:pt idx="72">
                  <c:v>9.099999999999984</c:v>
                </c:pt>
                <c:pt idx="73">
                  <c:v>9.199999999999983</c:v>
                </c:pt>
                <c:pt idx="74">
                  <c:v>9.299999999999983</c:v>
                </c:pt>
                <c:pt idx="75">
                  <c:v>9.399999999999983</c:v>
                </c:pt>
                <c:pt idx="76">
                  <c:v>9.499999999999982</c:v>
                </c:pt>
                <c:pt idx="77">
                  <c:v>9.599999999999982</c:v>
                </c:pt>
                <c:pt idx="78">
                  <c:v>9.699999999999982</c:v>
                </c:pt>
                <c:pt idx="79">
                  <c:v>9.799999999999981</c:v>
                </c:pt>
                <c:pt idx="80">
                  <c:v>9.89999999999998</c:v>
                </c:pt>
                <c:pt idx="81">
                  <c:v>9.99999999999998</c:v>
                </c:pt>
                <c:pt idx="82">
                  <c:v>10.09999999999998</c:v>
                </c:pt>
                <c:pt idx="83">
                  <c:v>10.19999999999998</c:v>
                </c:pt>
                <c:pt idx="84">
                  <c:v>10.29999999999998</c:v>
                </c:pt>
                <c:pt idx="85">
                  <c:v>10.399999999999979</c:v>
                </c:pt>
                <c:pt idx="86">
                  <c:v>10.499999999999979</c:v>
                </c:pt>
                <c:pt idx="87">
                  <c:v>10.599999999999978</c:v>
                </c:pt>
                <c:pt idx="88">
                  <c:v>10.699999999999978</c:v>
                </c:pt>
                <c:pt idx="89">
                  <c:v>10.799999999999978</c:v>
                </c:pt>
                <c:pt idx="90">
                  <c:v>10.899999999999977</c:v>
                </c:pt>
                <c:pt idx="91">
                  <c:v>10.999999999999977</c:v>
                </c:pt>
                <c:pt idx="92">
                  <c:v>11.099999999999977</c:v>
                </c:pt>
                <c:pt idx="93">
                  <c:v>11.199999999999976</c:v>
                </c:pt>
                <c:pt idx="94">
                  <c:v>11.299999999999976</c:v>
                </c:pt>
                <c:pt idx="95">
                  <c:v>11.399999999999975</c:v>
                </c:pt>
                <c:pt idx="96">
                  <c:v>11.499999999999975</c:v>
                </c:pt>
                <c:pt idx="97">
                  <c:v>11.599999999999975</c:v>
                </c:pt>
                <c:pt idx="98">
                  <c:v>11.699999999999974</c:v>
                </c:pt>
                <c:pt idx="99">
                  <c:v>11.799999999999974</c:v>
                </c:pt>
                <c:pt idx="100">
                  <c:v>11.899999999999974</c:v>
                </c:pt>
                <c:pt idx="101">
                  <c:v>11.999999999999973</c:v>
                </c:pt>
              </c:numCache>
            </c:numRef>
          </c:xVal>
          <c:yVal>
            <c:numRef>
              <c:f>Hoja2!$E$1:$E$102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0.17729752520811815</c:v>
                </c:pt>
                <c:pt idx="3">
                  <c:v>0.3169865446349295</c:v>
                </c:pt>
                <c:pt idx="4">
                  <c:v>0.42824675440696713</c:v>
                </c:pt>
                <c:pt idx="5">
                  <c:v>0.517746913580247</c:v>
                </c:pt>
                <c:pt idx="6">
                  <c:v>0.5904000000000005</c:v>
                </c:pt>
                <c:pt idx="7">
                  <c:v>0.6498722033542246</c:v>
                </c:pt>
                <c:pt idx="8">
                  <c:v>0.6989317722945729</c:v>
                </c:pt>
                <c:pt idx="9">
                  <c:v>0.7396917950853814</c:v>
                </c:pt>
                <c:pt idx="10">
                  <c:v>0.7737815663081578</c:v>
                </c:pt>
                <c:pt idx="11">
                  <c:v>0.8024691358024694</c:v>
                </c:pt>
                <c:pt idx="12">
                  <c:v>0.8267500143472647</c:v>
                </c:pt>
                <c:pt idx="13">
                  <c:v>0.8474121093750002</c:v>
                </c:pt>
                <c:pt idx="14">
                  <c:v>0.8650837619031961</c:v>
                </c:pt>
                <c:pt idx="15">
                  <c:v>0.8802696327869639</c:v>
                </c:pt>
                <c:pt idx="16">
                  <c:v>0.8933777592669723</c:v>
                </c:pt>
                <c:pt idx="17">
                  <c:v>0.9047401310775798</c:v>
                </c:pt>
                <c:pt idx="18">
                  <c:v>0.914628465750808</c:v>
                </c:pt>
                <c:pt idx="19">
                  <c:v>0.9232663960528236</c:v>
                </c:pt>
                <c:pt idx="20">
                  <c:v>0.9308389537489827</c:v>
                </c:pt>
                <c:pt idx="21">
                  <c:v>0.9375000000000001</c:v>
                </c:pt>
                <c:pt idx="22">
                  <c:v>0.9433780847000154</c:v>
                </c:pt>
                <c:pt idx="23">
                  <c:v>0.9485810953255074</c:v>
                </c:pt>
                <c:pt idx="24">
                  <c:v>0.9531999668889766</c:v>
                </c:pt>
                <c:pt idx="25">
                  <c:v>0.9573116590396831</c:v>
                </c:pt>
                <c:pt idx="26">
                  <c:v>0.9609815576893767</c:v>
                </c:pt>
                <c:pt idx="27">
                  <c:v>0.9642654221504354</c:v>
                </c:pt>
                <c:pt idx="28">
                  <c:v>0.9672109713729238</c:v>
                </c:pt>
                <c:pt idx="29">
                  <c:v>0.9698591820987654</c:v>
                </c:pt>
                <c:pt idx="30">
                  <c:v>0.9722453559108111</c:v>
                </c:pt>
                <c:pt idx="31">
                  <c:v>0.9743999999999999</c:v>
                </c:pt>
                <c:pt idx="32">
                  <c:v>0.9763495570937212</c:v>
                </c:pt>
                <c:pt idx="33">
                  <c:v>0.978117012709639</c:v>
                </c:pt>
                <c:pt idx="34">
                  <c:v>0.9797224022211066</c:v>
                </c:pt>
                <c:pt idx="35">
                  <c:v>0.9811832357684107</c:v>
                </c:pt>
                <c:pt idx="36">
                  <c:v>0.9825148555426542</c:v>
                </c:pt>
                <c:pt idx="37">
                  <c:v>0.9837307371928363</c:v>
                </c:pt>
                <c:pt idx="38">
                  <c:v>0.9848427448993231</c:v>
                </c:pt>
                <c:pt idx="39">
                  <c:v>0.9858613478942598</c:v>
                </c:pt>
                <c:pt idx="40">
                  <c:v>0.9867958047961103</c:v>
                </c:pt>
                <c:pt idx="41">
                  <c:v>0.9876543209876543</c:v>
                </c:pt>
                <c:pt idx="42">
                  <c:v>0.988444183347187</c:v>
                </c:pt>
                <c:pt idx="43">
                  <c:v>0.989171875896704</c:v>
                </c:pt>
                <c:pt idx="44">
                  <c:v>0.9898431793235569</c:v>
                </c:pt>
                <c:pt idx="45">
                  <c:v>0.9904632568359375</c:v>
                </c:pt>
                <c:pt idx="46">
                  <c:v>0.9910367284058681</c:v>
                </c:pt>
                <c:pt idx="47">
                  <c:v>0.9915677351189497</c:v>
                </c:pt>
                <c:pt idx="48">
                  <c:v>0.9920599950742194</c:v>
                </c:pt>
                <c:pt idx="49">
                  <c:v>0.9925168520491852</c:v>
                </c:pt>
                <c:pt idx="50">
                  <c:v>0.9929413179556416</c:v>
                </c:pt>
                <c:pt idx="51">
                  <c:v>0.9933361099541858</c:v>
                </c:pt>
                <c:pt idx="52">
                  <c:v>0.993703682963752</c:v>
                </c:pt>
                <c:pt idx="53">
                  <c:v>0.9940462581923487</c:v>
                </c:pt>
                <c:pt idx="54">
                  <c:v>0.9943658482227825</c:v>
                </c:pt>
                <c:pt idx="55">
                  <c:v>0.9946642791094255</c:v>
                </c:pt>
                <c:pt idx="56">
                  <c:v>0.9949432098765432</c:v>
                </c:pt>
                <c:pt idx="57">
                  <c:v>0.9952041497533014</c:v>
                </c:pt>
                <c:pt idx="58">
                  <c:v>0.9954484734336355</c:v>
                </c:pt>
                <c:pt idx="59">
                  <c:v>0.9956774346093114</c:v>
                </c:pt>
                <c:pt idx="60">
                  <c:v>0.9958921779905926</c:v>
                </c:pt>
                <c:pt idx="61">
                  <c:v>0.99609375</c:v>
                </c:pt>
                <c:pt idx="62">
                  <c:v>0.9962831082999329</c:v>
                </c:pt>
                <c:pt idx="63">
                  <c:v>0.9964611302937509</c:v>
                </c:pt>
                <c:pt idx="64">
                  <c:v>0.9966286207217486</c:v>
                </c:pt>
                <c:pt idx="65">
                  <c:v>0.9967863184578442</c:v>
                </c:pt>
                <c:pt idx="66">
                  <c:v>0.9969349025993463</c:v>
                </c:pt>
                <c:pt idx="67">
                  <c:v>0.997074997930561</c:v>
                </c:pt>
                <c:pt idx="68">
                  <c:v>0.9972071798309649</c:v>
                </c:pt>
                <c:pt idx="69">
                  <c:v>0.9973319786899801</c:v>
                </c:pt>
                <c:pt idx="70">
                  <c:v>0.9974498838828533</c:v>
                </c:pt>
                <c:pt idx="71">
                  <c:v>0.997561347355586</c:v>
                </c:pt>
                <c:pt idx="72">
                  <c:v>0.9976667868611693</c:v>
                </c:pt>
                <c:pt idx="73">
                  <c:v>0.9977665888844022</c:v>
                </c:pt>
                <c:pt idx="74">
                  <c:v>0.9978611112882378</c:v>
                </c:pt>
                <c:pt idx="75">
                  <c:v>0.9979506857108077</c:v>
                </c:pt>
                <c:pt idx="76">
                  <c:v>0.9980356197389523</c:v>
                </c:pt>
                <c:pt idx="77">
                  <c:v>0.9981161988811729</c:v>
                </c:pt>
                <c:pt idx="78">
                  <c:v>0.9981926883603629</c:v>
                </c:pt>
                <c:pt idx="79">
                  <c:v>0.9982653347444257</c:v>
                </c:pt>
                <c:pt idx="80">
                  <c:v>0.9983343674309036</c:v>
                </c:pt>
                <c:pt idx="81">
                  <c:v>0.9984</c:v>
                </c:pt>
                <c:pt idx="82">
                  <c:v>0.9984624314488275</c:v>
                </c:pt>
                <c:pt idx="83">
                  <c:v>0.9985218473183576</c:v>
                </c:pt>
                <c:pt idx="84">
                  <c:v>0.9985784207233349</c:v>
                </c:pt>
                <c:pt idx="85">
                  <c:v>0.9986323132943524</c:v>
                </c:pt>
                <c:pt idx="86">
                  <c:v>0.9986836760403329</c:v>
                </c:pt>
                <c:pt idx="87">
                  <c:v>0.9987326501388192</c:v>
                </c:pt>
                <c:pt idx="88">
                  <c:v>0.998779367660724</c:v>
                </c:pt>
                <c:pt idx="89">
                  <c:v>0.9988239522355257</c:v>
                </c:pt>
                <c:pt idx="90">
                  <c:v>0.9988665196622957</c:v>
                </c:pt>
                <c:pt idx="91">
                  <c:v>0.9989071784714159</c:v>
                </c:pt>
                <c:pt idx="92">
                  <c:v>0.998946030441368</c:v>
                </c:pt>
                <c:pt idx="93">
                  <c:v>0.9989831710745523</c:v>
                </c:pt>
                <c:pt idx="94">
                  <c:v>0.999018690035713</c:v>
                </c:pt>
                <c:pt idx="95">
                  <c:v>0.9990526715562077</c:v>
                </c:pt>
                <c:pt idx="96">
                  <c:v>0.9990851948070512</c:v>
                </c:pt>
                <c:pt idx="97">
                  <c:v>0.9991163342433912</c:v>
                </c:pt>
                <c:pt idx="98">
                  <c:v>0.999146159922827</c:v>
                </c:pt>
                <c:pt idx="99">
                  <c:v>0.9991747377997569</c:v>
                </c:pt>
                <c:pt idx="100">
                  <c:v>0.9992021299977474</c:v>
                </c:pt>
                <c:pt idx="101">
                  <c:v>0.9992283950617283</c:v>
                </c:pt>
              </c:numCache>
            </c:numRef>
          </c:yVal>
          <c:smooth val="0"/>
        </c:ser>
        <c:axId val="56384963"/>
        <c:axId val="37702620"/>
      </c:scatterChart>
      <c:valAx>
        <c:axId val="4838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3547698"/>
        <c:crosses val="autoZero"/>
        <c:crossBetween val="midCat"/>
        <c:dispUnits/>
      </c:valAx>
      <c:valAx>
        <c:axId val="43547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Prob. density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838633"/>
        <c:crosses val="autoZero"/>
        <c:crossBetween val="midCat"/>
        <c:dispUnits/>
      </c:valAx>
      <c:valAx>
        <c:axId val="56384963"/>
        <c:scaling>
          <c:orientation val="minMax"/>
        </c:scaling>
        <c:axPos val="b"/>
        <c:delete val="1"/>
        <c:majorTickMark val="in"/>
        <c:minorTickMark val="none"/>
        <c:tickLblPos val="nextTo"/>
        <c:crossAx val="37702620"/>
        <c:crosses val="max"/>
        <c:crossBetween val="midCat"/>
        <c:dispUnits/>
      </c:valAx>
      <c:valAx>
        <c:axId val="377026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Distribution function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638496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12</xdr:col>
      <xdr:colOff>895350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3352800" y="638175"/>
        <a:ext cx="59055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showGridLines="0" tabSelected="1" zoomScale="90" zoomScaleNormal="90" workbookViewId="0" topLeftCell="A1">
      <selection activeCell="A1" sqref="A1:M1"/>
    </sheetView>
  </sheetViews>
  <sheetFormatPr defaultColWidth="11.421875" defaultRowHeight="12.75"/>
  <cols>
    <col min="1" max="1" width="12.421875" style="0" customWidth="1"/>
    <col min="3" max="3" width="13.8515625" style="0" customWidth="1"/>
    <col min="5" max="5" width="1.1484375" style="0" customWidth="1"/>
    <col min="6" max="6" width="13.28125" style="0" customWidth="1"/>
    <col min="7" max="7" width="13.140625" style="0" customWidth="1"/>
    <col min="8" max="8" width="12.421875" style="0" customWidth="1"/>
    <col min="9" max="9" width="12.28125" style="0" customWidth="1"/>
    <col min="12" max="12" width="1.1484375" style="0" customWidth="1"/>
    <col min="13" max="13" width="14.421875" style="0" customWidth="1"/>
  </cols>
  <sheetData>
    <row r="1" spans="1:13" ht="24" customHeight="1" thickBot="1">
      <c r="A1" s="26" t="s">
        <v>19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ht="26.25" customHeight="1" thickBot="1">
      <c r="A2" s="29" t="s">
        <v>26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4.25">
      <c r="A3" s="15" t="s">
        <v>3</v>
      </c>
      <c r="B3" s="18">
        <v>2</v>
      </c>
      <c r="C3" s="43" t="s">
        <v>27</v>
      </c>
      <c r="D3" s="44"/>
      <c r="E3" s="14"/>
      <c r="M3" s="14"/>
    </row>
    <row r="4" spans="1:13" ht="13.5" thickBot="1">
      <c r="A4" s="3" t="s">
        <v>4</v>
      </c>
      <c r="B4" s="19">
        <v>4</v>
      </c>
      <c r="C4" s="43"/>
      <c r="D4" s="44"/>
      <c r="E4" s="14"/>
      <c r="M4" s="14"/>
    </row>
    <row r="5" spans="1:13" ht="12.75">
      <c r="A5" s="1" t="s">
        <v>0</v>
      </c>
      <c r="B5" s="5">
        <f>IF(B4&gt;1,B4*B3/(B4-1),"Error")</f>
        <v>2.6666666666666665</v>
      </c>
      <c r="C5" s="45"/>
      <c r="D5" s="44"/>
      <c r="E5" s="14"/>
      <c r="M5" s="14"/>
    </row>
    <row r="6" spans="1:13" ht="13.5" thickBot="1">
      <c r="A6" s="2" t="s">
        <v>1</v>
      </c>
      <c r="B6" s="6">
        <f>IF(B4&gt;2,B4*(B3^2)/((B4-2)*(B4-1)^2),"Error")</f>
        <v>0.8888888888888888</v>
      </c>
      <c r="C6" s="46"/>
      <c r="D6" s="47"/>
      <c r="E6" s="14"/>
      <c r="M6" s="14"/>
    </row>
    <row r="7" spans="1:13" ht="12.75">
      <c r="A7" s="2" t="s">
        <v>25</v>
      </c>
      <c r="B7" s="6">
        <f>IF(B4&gt;2,B6^(1/2),"Error")</f>
        <v>0.9428090415820634</v>
      </c>
      <c r="E7" s="14"/>
      <c r="M7" s="14"/>
    </row>
    <row r="8" spans="1:13" ht="12.75">
      <c r="A8" s="2" t="s">
        <v>20</v>
      </c>
      <c r="B8" s="6">
        <f>+B3</f>
        <v>2</v>
      </c>
      <c r="E8" s="14"/>
      <c r="M8" s="14"/>
    </row>
    <row r="9" spans="1:13" ht="13.5" thickBot="1">
      <c r="A9" s="4" t="s">
        <v>2</v>
      </c>
      <c r="B9" s="7">
        <f>+B3*(2^(1/B4))</f>
        <v>2.378414230005442</v>
      </c>
      <c r="E9" s="14"/>
      <c r="M9" s="14"/>
    </row>
    <row r="10" spans="1:13" ht="15" thickBot="1">
      <c r="A10" s="1" t="s">
        <v>5</v>
      </c>
      <c r="B10" s="6">
        <f>IF(B4&gt;3,Hoja2!B8,"Error")</f>
        <v>7.071067811865473</v>
      </c>
      <c r="C10" s="8" t="str">
        <f>IF(B10="Error","-------",IF(B10&gt;0,"Right Skewed",IF(B10&lt;0,"Left Skewed","Symmetric")))</f>
        <v>Right Skewed</v>
      </c>
      <c r="E10" s="14"/>
      <c r="M10" s="14"/>
    </row>
    <row r="11" spans="1:13" ht="15" thickBot="1">
      <c r="A11" s="4" t="s">
        <v>6</v>
      </c>
      <c r="B11" s="7" t="str">
        <f>IF(B4&gt;4,Hoja2!B9,"Error")</f>
        <v>Error</v>
      </c>
      <c r="C11" s="16" t="str">
        <f>IF(B11="Error","-------",IF(B11&gt;0,"Steep",IF(B11&lt;0,"Flat","Normal")))</f>
        <v>-------</v>
      </c>
      <c r="E11" s="14"/>
      <c r="M11" s="14"/>
    </row>
    <row r="12" spans="1:13" ht="13.5" thickBot="1">
      <c r="A12" s="48" t="s">
        <v>21</v>
      </c>
      <c r="B12" s="49"/>
      <c r="C12" s="50" t="s">
        <v>22</v>
      </c>
      <c r="D12" s="51"/>
      <c r="E12" s="14"/>
      <c r="M12" s="14"/>
    </row>
    <row r="13" spans="1:13" ht="15" thickBot="1">
      <c r="A13" s="9" t="s">
        <v>15</v>
      </c>
      <c r="B13" s="10" t="s">
        <v>16</v>
      </c>
      <c r="C13" s="9" t="s">
        <v>17</v>
      </c>
      <c r="D13" s="11" t="s">
        <v>18</v>
      </c>
      <c r="E13" s="14"/>
      <c r="M13" s="14"/>
    </row>
    <row r="14" spans="1:13" ht="13.5" thickBot="1">
      <c r="A14" s="20">
        <v>0.1</v>
      </c>
      <c r="B14" s="12">
        <f>+$B$3*(1-A14)^(-1/$B$4)</f>
        <v>2.053380192160682</v>
      </c>
      <c r="C14" s="23">
        <v>1</v>
      </c>
      <c r="D14" s="13">
        <f>IF(C14&gt;$B$3,1-($B$3/C14)^$B$4,0)</f>
        <v>0</v>
      </c>
      <c r="E14" s="14"/>
      <c r="M14" s="14"/>
    </row>
    <row r="15" spans="1:13" ht="13.5" thickBot="1">
      <c r="A15" s="21">
        <v>0.25</v>
      </c>
      <c r="B15" s="12">
        <f>+$B$3*(1-A15)^(-1/$B$4)</f>
        <v>2.149139863647084</v>
      </c>
      <c r="C15" s="24">
        <v>2</v>
      </c>
      <c r="D15" s="13">
        <f>IF(C15&gt;$B$3,1-($B$3/C15)^$B$4,0)</f>
        <v>0</v>
      </c>
      <c r="E15" s="14"/>
      <c r="M15" s="14"/>
    </row>
    <row r="16" spans="1:13" ht="13.5" thickBot="1">
      <c r="A16" s="21">
        <v>0.5</v>
      </c>
      <c r="B16" s="12">
        <f>+$B$3*(1-A16)^(-1/$B$4)</f>
        <v>2.378414230005442</v>
      </c>
      <c r="C16" s="24">
        <v>3</v>
      </c>
      <c r="D16" s="13">
        <f>IF(C16&gt;$B$3,1-($B$3/C16)^$B$4,0)</f>
        <v>0.8024691358024691</v>
      </c>
      <c r="E16" s="14"/>
      <c r="M16" s="14"/>
    </row>
    <row r="17" spans="1:13" ht="13.5" thickBot="1">
      <c r="A17" s="21">
        <v>0.75</v>
      </c>
      <c r="B17" s="12">
        <f>+$B$3*(1-A17)^(-1/$B$4)</f>
        <v>2.82842712474619</v>
      </c>
      <c r="C17" s="24">
        <v>4</v>
      </c>
      <c r="D17" s="13">
        <f>IF(C17&gt;$B$3,1-($B$3/C17)^$B$4,0)</f>
        <v>0.9375</v>
      </c>
      <c r="E17" s="14"/>
      <c r="M17" s="14"/>
    </row>
    <row r="18" spans="1:13" ht="13.5" thickBot="1">
      <c r="A18" s="22">
        <v>0.9</v>
      </c>
      <c r="B18" s="12">
        <f>+$B$3*(1-A18)^(-1/$B$4)</f>
        <v>3.5565588200778455</v>
      </c>
      <c r="C18" s="25">
        <v>5</v>
      </c>
      <c r="D18" s="13">
        <f>IF(C18&gt;$B$3,1-($B$3/C18)^$B$4,0)</f>
        <v>0.9743999999999999</v>
      </c>
      <c r="E18" s="14"/>
      <c r="M18" s="14"/>
    </row>
    <row r="19" spans="1:13" ht="13.5" thickBot="1">
      <c r="A19" s="52" t="s">
        <v>23</v>
      </c>
      <c r="B19" s="53"/>
      <c r="C19" s="53"/>
      <c r="D19" s="54"/>
      <c r="E19" s="14"/>
      <c r="M19" s="14"/>
    </row>
    <row r="20" spans="1:13" ht="6.75" customHeight="1" thickBot="1">
      <c r="A20" s="14"/>
      <c r="B20" s="14"/>
      <c r="C20" s="14"/>
      <c r="D20" s="14"/>
      <c r="E20" s="14"/>
      <c r="M20" s="14"/>
    </row>
    <row r="21" spans="1:13" ht="12.75">
      <c r="A21" s="34" t="s">
        <v>28</v>
      </c>
      <c r="B21" s="35"/>
      <c r="C21" s="35"/>
      <c r="D21" s="36"/>
      <c r="E21" s="14"/>
      <c r="M21" s="14"/>
    </row>
    <row r="22" spans="1:13" ht="12.75">
      <c r="A22" s="37"/>
      <c r="B22" s="38"/>
      <c r="C22" s="38"/>
      <c r="D22" s="39"/>
      <c r="E22" s="14"/>
      <c r="M22" s="14"/>
    </row>
    <row r="23" spans="1:13" ht="12.75">
      <c r="A23" s="37"/>
      <c r="B23" s="38"/>
      <c r="C23" s="38"/>
      <c r="D23" s="39"/>
      <c r="E23" s="14"/>
      <c r="M23" s="14"/>
    </row>
    <row r="24" spans="1:13" ht="12.75">
      <c r="A24" s="37"/>
      <c r="B24" s="38"/>
      <c r="C24" s="38"/>
      <c r="D24" s="39"/>
      <c r="E24" s="14"/>
      <c r="M24" s="14"/>
    </row>
    <row r="25" spans="1:13" ht="12.75">
      <c r="A25" s="37"/>
      <c r="B25" s="38"/>
      <c r="C25" s="38"/>
      <c r="D25" s="39"/>
      <c r="E25" s="14"/>
      <c r="M25" s="14"/>
    </row>
    <row r="26" spans="1:13" ht="12.75">
      <c r="A26" s="37"/>
      <c r="B26" s="38"/>
      <c r="C26" s="38"/>
      <c r="D26" s="39"/>
      <c r="E26" s="14"/>
      <c r="M26" s="14"/>
    </row>
    <row r="27" spans="1:13" ht="12.75">
      <c r="A27" s="37"/>
      <c r="B27" s="38"/>
      <c r="C27" s="38"/>
      <c r="D27" s="39"/>
      <c r="E27" s="14"/>
      <c r="M27" s="14"/>
    </row>
    <row r="28" spans="1:13" ht="12.75">
      <c r="A28" s="37"/>
      <c r="B28" s="38"/>
      <c r="C28" s="38"/>
      <c r="D28" s="39"/>
      <c r="E28" s="14"/>
      <c r="M28" s="14"/>
    </row>
    <row r="29" spans="1:13" ht="12.75">
      <c r="A29" s="37"/>
      <c r="B29" s="38"/>
      <c r="C29" s="38"/>
      <c r="D29" s="39"/>
      <c r="E29" s="14"/>
      <c r="M29" s="14"/>
    </row>
    <row r="30" spans="1:13" ht="12.75">
      <c r="A30" s="37"/>
      <c r="B30" s="38"/>
      <c r="C30" s="38"/>
      <c r="D30" s="39"/>
      <c r="E30" s="14"/>
      <c r="M30" s="14"/>
    </row>
    <row r="31" spans="1:13" ht="10.5" customHeight="1" thickBot="1">
      <c r="A31" s="37"/>
      <c r="B31" s="38"/>
      <c r="C31" s="38"/>
      <c r="D31" s="39"/>
      <c r="E31" s="14"/>
      <c r="F31" s="14"/>
      <c r="G31" s="14"/>
      <c r="H31" s="14"/>
      <c r="I31" s="14"/>
      <c r="J31" s="14"/>
      <c r="K31" s="14"/>
      <c r="L31" s="14"/>
      <c r="M31" s="14"/>
    </row>
    <row r="32" spans="1:12" ht="14.25" customHeight="1" thickBot="1">
      <c r="A32" s="37"/>
      <c r="B32" s="38"/>
      <c r="C32" s="38"/>
      <c r="D32" s="39"/>
      <c r="E32" s="14"/>
      <c r="F32" s="32" t="s">
        <v>24</v>
      </c>
      <c r="G32" s="33"/>
      <c r="H32" s="33"/>
      <c r="I32" s="33"/>
      <c r="J32" s="33"/>
      <c r="K32" s="17">
        <f>1-Hoja2!E102</f>
        <v>0.0007716049382716639</v>
      </c>
      <c r="L32" s="14"/>
    </row>
    <row r="33" spans="1:12" ht="6.75" customHeight="1">
      <c r="A33" s="37"/>
      <c r="B33" s="38"/>
      <c r="C33" s="38"/>
      <c r="D33" s="39"/>
      <c r="E33" s="14"/>
      <c r="F33" s="14"/>
      <c r="G33" s="14"/>
      <c r="H33" s="14"/>
      <c r="I33" s="14"/>
      <c r="J33" s="14"/>
      <c r="K33" s="14"/>
      <c r="L33" s="14"/>
    </row>
    <row r="34" spans="1:5" ht="12.75">
      <c r="A34" s="37"/>
      <c r="B34" s="38"/>
      <c r="C34" s="38"/>
      <c r="D34" s="39"/>
      <c r="E34" s="14"/>
    </row>
    <row r="35" spans="1:5" ht="12.75">
      <c r="A35" s="37"/>
      <c r="B35" s="38"/>
      <c r="C35" s="38"/>
      <c r="D35" s="39"/>
      <c r="E35" s="14"/>
    </row>
    <row r="36" spans="1:5" ht="12.75">
      <c r="A36" s="37"/>
      <c r="B36" s="38"/>
      <c r="C36" s="38"/>
      <c r="D36" s="39"/>
      <c r="E36" s="14"/>
    </row>
    <row r="37" spans="1:5" ht="13.5" thickBot="1">
      <c r="A37" s="40"/>
      <c r="B37" s="41"/>
      <c r="C37" s="41"/>
      <c r="D37" s="42"/>
      <c r="E37" s="14"/>
    </row>
    <row r="38" spans="1:5" ht="5.25" customHeight="1">
      <c r="A38" s="14"/>
      <c r="B38" s="14"/>
      <c r="C38" s="14"/>
      <c r="D38" s="14"/>
      <c r="E38" s="14"/>
    </row>
  </sheetData>
  <mergeCells count="8">
    <mergeCell ref="A1:M1"/>
    <mergeCell ref="A2:M2"/>
    <mergeCell ref="F32:J32"/>
    <mergeCell ref="A21:D37"/>
    <mergeCell ref="C3:D6"/>
    <mergeCell ref="A12:B12"/>
    <mergeCell ref="C12:D12"/>
    <mergeCell ref="A19:D19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2"/>
  <sheetViews>
    <sheetView zoomScale="75" zoomScaleNormal="75" workbookViewId="0" topLeftCell="A163">
      <selection activeCell="E183" sqref="E183"/>
    </sheetView>
  </sheetViews>
  <sheetFormatPr defaultColWidth="11.421875" defaultRowHeight="12.75"/>
  <sheetData>
    <row r="1" spans="3:5" ht="12.75">
      <c r="C1">
        <f>+Hoja1!B3</f>
        <v>2</v>
      </c>
      <c r="D1">
        <v>0</v>
      </c>
      <c r="E1">
        <v>0</v>
      </c>
    </row>
    <row r="2" spans="1:5" ht="12.75">
      <c r="A2" t="s">
        <v>7</v>
      </c>
      <c r="B2">
        <f>+Hoja1!B4*Hoja1!B3/(Hoja1!B4-1)</f>
        <v>2.6666666666666665</v>
      </c>
      <c r="C2">
        <f>+Hoja1!B3</f>
        <v>2</v>
      </c>
      <c r="D2">
        <f>+Hoja1!$B$4*(Hoja1!$B$3^Hoja1!$B$4)/(Hoja2!C2^(Hoja1!$B$4+1))</f>
        <v>2</v>
      </c>
      <c r="E2">
        <f>1-(Hoja1!$B$3/Hoja2!C2)^Hoja1!$B$4</f>
        <v>0</v>
      </c>
    </row>
    <row r="3" spans="1:5" ht="12.75">
      <c r="A3" t="s">
        <v>8</v>
      </c>
      <c r="B3">
        <f>+Hoja1!B4*(Hoja1!B3^2)/(Hoja1!B4-2)</f>
        <v>8</v>
      </c>
      <c r="C3">
        <f>+C2+1/10</f>
        <v>2.1</v>
      </c>
      <c r="D3">
        <f>+Hoja1!$B$4*(Hoja1!$B$3^Hoja1!$B$4)/(Hoja2!C3^(Hoja1!$B$4+1))</f>
        <v>1.567052332936918</v>
      </c>
      <c r="E3">
        <f>1-(Hoja1!$B$3/Hoja2!C3)^Hoja1!$B$4</f>
        <v>0.17729752520811815</v>
      </c>
    </row>
    <row r="4" spans="1:5" ht="12.75">
      <c r="A4" t="s">
        <v>9</v>
      </c>
      <c r="B4">
        <f>+Hoja1!B4*(Hoja1!B3^3)/(Hoja1!B4-3)</f>
        <v>32</v>
      </c>
      <c r="C4">
        <f aca="true" t="shared" si="0" ref="C4:C67">+C3+1/10</f>
        <v>2.2</v>
      </c>
      <c r="D4">
        <f>+Hoja1!$B$4*(Hoja1!$B$3^Hoja1!$B$4)/(Hoja2!C4^(Hoja1!$B$4+1))</f>
        <v>1.2418426461183099</v>
      </c>
      <c r="E4">
        <f>1-(Hoja1!$B$3/Hoja2!C4)^Hoja1!$B$4</f>
        <v>0.3169865446349295</v>
      </c>
    </row>
    <row r="5" spans="1:5" ht="12.75">
      <c r="A5" t="s">
        <v>10</v>
      </c>
      <c r="B5" t="e">
        <f>+Hoja1!B4*(Hoja1!B3^4)/(Hoja1!B4-4)</f>
        <v>#DIV/0!</v>
      </c>
      <c r="C5">
        <f t="shared" si="0"/>
        <v>2.3000000000000003</v>
      </c>
      <c r="D5">
        <f>+Hoja1!$B$4*(Hoja1!$B$3^Hoja1!$B$4)/(Hoja2!C5^(Hoja1!$B$4+1))</f>
        <v>0.9943534705965791</v>
      </c>
      <c r="E5">
        <f>1-(Hoja1!$B$3/Hoja2!C5)^Hoja1!$B$4</f>
        <v>0.42824675440696713</v>
      </c>
    </row>
    <row r="6" spans="1:5" ht="12.75">
      <c r="A6" t="s">
        <v>11</v>
      </c>
      <c r="B6">
        <f>+B4-3*B3*B2+2*B2^3</f>
        <v>5.925925925925924</v>
      </c>
      <c r="C6">
        <f t="shared" si="0"/>
        <v>2.4000000000000004</v>
      </c>
      <c r="D6">
        <f>+Hoja1!$B$4*(Hoja1!$B$3^Hoja1!$B$4)/(Hoja2!C6^(Hoja1!$B$4+1))</f>
        <v>0.8037551440329213</v>
      </c>
      <c r="E6">
        <f>1-(Hoja1!$B$3/Hoja2!C6)^Hoja1!$B$4</f>
        <v>0.517746913580247</v>
      </c>
    </row>
    <row r="7" spans="1:5" ht="12.75">
      <c r="A7" t="s">
        <v>12</v>
      </c>
      <c r="B7" t="e">
        <f>+B5-4*B4*B2+6*B3*B2^2-3*B2^4</f>
        <v>#DIV/0!</v>
      </c>
      <c r="C7">
        <f t="shared" si="0"/>
        <v>2.5000000000000004</v>
      </c>
      <c r="D7">
        <f>+Hoja1!$B$4*(Hoja1!$B$3^Hoja1!$B$4)/(Hoja2!C7^(Hoja1!$B$4+1))</f>
        <v>0.6553599999999995</v>
      </c>
      <c r="E7">
        <f>1-(Hoja1!$B$3/Hoja2!C7)^Hoja1!$B$4</f>
        <v>0.5904000000000005</v>
      </c>
    </row>
    <row r="8" spans="1:5" ht="12.75">
      <c r="A8" t="s">
        <v>13</v>
      </c>
      <c r="B8">
        <f>+B6/Hoja1!B7^3</f>
        <v>7.071067811865473</v>
      </c>
      <c r="C8">
        <f t="shared" si="0"/>
        <v>2.6000000000000005</v>
      </c>
      <c r="D8">
        <f>+Hoja1!$B$4*(Hoja1!$B$3^Hoja1!$B$4)/(Hoja2!C8^(Hoja1!$B$4+1))</f>
        <v>0.5386581486858083</v>
      </c>
      <c r="E8">
        <f>1-(Hoja1!$B$3/Hoja2!C8)^Hoja1!$B$4</f>
        <v>0.6498722033542246</v>
      </c>
    </row>
    <row r="9" spans="1:5" ht="12.75">
      <c r="A9" t="s">
        <v>14</v>
      </c>
      <c r="B9" t="e">
        <f>+B7/(Hoja1!B7^4)-3</f>
        <v>#DIV/0!</v>
      </c>
      <c r="C9">
        <f t="shared" si="0"/>
        <v>2.7000000000000006</v>
      </c>
      <c r="D9">
        <f>+Hoja1!$B$4*(Hoja1!$B$3^Hoja1!$B$4)/(Hoja2!C9^(Hoja1!$B$4+1))</f>
        <v>0.44602700400803996</v>
      </c>
      <c r="E9">
        <f>1-(Hoja1!$B$3/Hoja2!C9)^Hoja1!$B$4</f>
        <v>0.6989317722945729</v>
      </c>
    </row>
    <row r="10" spans="3:5" ht="12.75">
      <c r="C10">
        <f t="shared" si="0"/>
        <v>2.8000000000000007</v>
      </c>
      <c r="D10">
        <f>+Hoja1!$B$4*(Hoja1!$B$3^Hoja1!$B$4)/(Hoja2!C10^(Hoja1!$B$4+1))</f>
        <v>0.3718688641637408</v>
      </c>
      <c r="E10">
        <f>1-(Hoja1!$B$3/Hoja2!C10)^Hoja1!$B$4</f>
        <v>0.7396917950853814</v>
      </c>
    </row>
    <row r="11" spans="3:5" ht="12.75">
      <c r="C11">
        <f t="shared" si="0"/>
        <v>2.900000000000001</v>
      </c>
      <c r="D11">
        <f>+Hoja1!$B$4*(Hoja1!$B$3^Hoja1!$B$4)/(Hoja2!C11^(Hoja1!$B$4+1))</f>
        <v>0.3120254257818511</v>
      </c>
      <c r="E11">
        <f>1-(Hoja1!$B$3/Hoja2!C11)^Hoja1!$B$4</f>
        <v>0.7737815663081578</v>
      </c>
    </row>
    <row r="12" spans="3:5" ht="12.75">
      <c r="C12">
        <f t="shared" si="0"/>
        <v>3.000000000000001</v>
      </c>
      <c r="D12">
        <f>+Hoja1!$B$4*(Hoja1!$B$3^Hoja1!$B$4)/(Hoja2!C12^(Hoja1!$B$4+1))</f>
        <v>0.2633744855967074</v>
      </c>
      <c r="E12">
        <f>1-(Hoja1!$B$3/Hoja2!C12)^Hoja1!$B$4</f>
        <v>0.8024691358024694</v>
      </c>
    </row>
    <row r="13" spans="3:5" ht="12.75">
      <c r="C13">
        <f t="shared" si="0"/>
        <v>3.100000000000001</v>
      </c>
      <c r="D13">
        <f>+Hoja1!$B$4*(Hoja1!$B$3^Hoja1!$B$4)/(Hoja2!C13^(Hoja1!$B$4+1))</f>
        <v>0.22354836858417454</v>
      </c>
      <c r="E13">
        <f>1-(Hoja1!$B$3/Hoja2!C13)^Hoja1!$B$4</f>
        <v>0.8267500143472647</v>
      </c>
    </row>
    <row r="14" spans="3:5" ht="12.75">
      <c r="C14">
        <f t="shared" si="0"/>
        <v>3.200000000000001</v>
      </c>
      <c r="D14">
        <f>+Hoja1!$B$4*(Hoja1!$B$3^Hoja1!$B$4)/(Hoja2!C14^(Hoja1!$B$4+1))</f>
        <v>0.19073486328124967</v>
      </c>
      <c r="E14">
        <f>1-(Hoja1!$B$3/Hoja2!C14)^Hoja1!$B$4</f>
        <v>0.8474121093750002</v>
      </c>
    </row>
    <row r="15" spans="3:5" ht="12.75">
      <c r="C15">
        <f t="shared" si="0"/>
        <v>3.300000000000001</v>
      </c>
      <c r="D15">
        <f>+Hoja1!$B$4*(Hoja1!$B$3^Hoja1!$B$4)/(Hoja2!C15^(Hoja1!$B$4+1))</f>
        <v>0.16353483405673191</v>
      </c>
      <c r="E15">
        <f>1-(Hoja1!$B$3/Hoja2!C15)^Hoja1!$B$4</f>
        <v>0.8650837619031961</v>
      </c>
    </row>
    <row r="16" spans="3:5" ht="12.75">
      <c r="C16">
        <f t="shared" si="0"/>
        <v>3.4000000000000012</v>
      </c>
      <c r="D16">
        <f>+Hoja1!$B$4*(Hoja1!$B$3^Hoja1!$B$4)/(Hoja2!C16^(Hoja1!$B$4+1))</f>
        <v>0.1408592555447483</v>
      </c>
      <c r="E16">
        <f>1-(Hoja1!$B$3/Hoja2!C16)^Hoja1!$B$4</f>
        <v>0.8802696327869639</v>
      </c>
    </row>
    <row r="17" spans="3:5" ht="12.75">
      <c r="C17">
        <f t="shared" si="0"/>
        <v>3.5000000000000013</v>
      </c>
      <c r="D17">
        <f>+Hoja1!$B$4*(Hoja1!$B$3^Hoja1!$B$4)/(Hoja2!C17^(Hoja1!$B$4+1))</f>
        <v>0.12185398940917451</v>
      </c>
      <c r="E17">
        <f>1-(Hoja1!$B$3/Hoja2!C17)^Hoja1!$B$4</f>
        <v>0.8933777592669723</v>
      </c>
    </row>
    <row r="18" spans="3:5" ht="12.75">
      <c r="C18">
        <f t="shared" si="0"/>
        <v>3.6000000000000014</v>
      </c>
      <c r="D18">
        <f>+Hoja1!$B$4*(Hoja1!$B$3^Hoja1!$B$4)/(Hoja2!C18^(Hoja1!$B$4+1))</f>
        <v>0.10584429880268909</v>
      </c>
      <c r="E18">
        <f>1-(Hoja1!$B$3/Hoja2!C18)^Hoja1!$B$4</f>
        <v>0.9047401310775798</v>
      </c>
    </row>
    <row r="19" spans="3:5" ht="12.75">
      <c r="C19">
        <f t="shared" si="0"/>
        <v>3.7000000000000015</v>
      </c>
      <c r="D19">
        <f>+Hoja1!$B$4*(Hoja1!$B$3^Hoja1!$B$4)/(Hoja2!C19^(Hoja1!$B$4+1))</f>
        <v>0.09229355053966687</v>
      </c>
      <c r="E19">
        <f>1-(Hoja1!$B$3/Hoja2!C19)^Hoja1!$B$4</f>
        <v>0.914628465750808</v>
      </c>
    </row>
    <row r="20" spans="3:5" ht="12.75">
      <c r="C20">
        <f t="shared" si="0"/>
        <v>3.8000000000000016</v>
      </c>
      <c r="D20">
        <f>+Hoja1!$B$4*(Hoja1!$B$3^Hoja1!$B$4)/(Hoja2!C20^(Hoja1!$B$4+1))</f>
        <v>0.08077221468123835</v>
      </c>
      <c r="E20">
        <f>1-(Hoja1!$B$3/Hoja2!C20)^Hoja1!$B$4</f>
        <v>0.9232663960528236</v>
      </c>
    </row>
    <row r="21" spans="3:5" ht="12.75">
      <c r="C21">
        <f t="shared" si="0"/>
        <v>3.9000000000000017</v>
      </c>
      <c r="D21">
        <f>+Hoja1!$B$4*(Hoja1!$B$3^Hoja1!$B$4)/(Hoja2!C21^(Hoja1!$B$4+1))</f>
        <v>0.07093440641129978</v>
      </c>
      <c r="E21">
        <f>1-(Hoja1!$B$3/Hoja2!C21)^Hoja1!$B$4</f>
        <v>0.9308389537489827</v>
      </c>
    </row>
    <row r="22" spans="3:5" ht="12.75">
      <c r="C22">
        <f t="shared" si="0"/>
        <v>4.000000000000002</v>
      </c>
      <c r="D22">
        <f>+Hoja1!$B$4*(Hoja1!$B$3^Hoja1!$B$4)/(Hoja2!C22^(Hoja1!$B$4+1))</f>
        <v>0.06249999999999986</v>
      </c>
      <c r="E22">
        <f>1-(Hoja1!$B$3/Hoja2!C22)^Hoja1!$B$4</f>
        <v>0.9375000000000001</v>
      </c>
    </row>
    <row r="23" spans="3:5" ht="12.75">
      <c r="C23">
        <f t="shared" si="0"/>
        <v>4.100000000000001</v>
      </c>
      <c r="D23">
        <f>+Hoja1!$B$4*(Hoja1!$B$3^Hoja1!$B$4)/(Hoja2!C23^(Hoja1!$B$4+1))</f>
        <v>0.0552408929755947</v>
      </c>
      <c r="E23">
        <f>1-(Hoja1!$B$3/Hoja2!C23)^Hoja1!$B$4</f>
        <v>0.9433780847000154</v>
      </c>
    </row>
    <row r="24" spans="3:5" ht="12.75">
      <c r="C24">
        <f t="shared" si="0"/>
        <v>4.200000000000001</v>
      </c>
      <c r="D24">
        <f>+Hoja1!$B$4*(Hoja1!$B$3^Hoja1!$B$4)/(Hoja2!C24^(Hoja1!$B$4+1))</f>
        <v>0.04897038540427864</v>
      </c>
      <c r="E24">
        <f>1-(Hoja1!$B$3/Hoja2!C24)^Hoja1!$B$4</f>
        <v>0.9485810953255074</v>
      </c>
    </row>
    <row r="25" spans="3:5" ht="12.75">
      <c r="C25">
        <f t="shared" si="0"/>
        <v>4.300000000000001</v>
      </c>
      <c r="D25">
        <f>+Hoja1!$B$4*(Hoja1!$B$3^Hoja1!$B$4)/(Hoja2!C25^(Hoja1!$B$4+1))</f>
        <v>0.043534914521882226</v>
      </c>
      <c r="E25">
        <f>1-(Hoja1!$B$3/Hoja2!C25)^Hoja1!$B$4</f>
        <v>0.9531999668889766</v>
      </c>
    </row>
    <row r="26" spans="3:5" ht="12.75">
      <c r="C26">
        <f t="shared" si="0"/>
        <v>4.4</v>
      </c>
      <c r="D26">
        <f>+Hoja1!$B$4*(Hoja1!$B$3^Hoja1!$B$4)/(Hoja2!C26^(Hoja1!$B$4+1))</f>
        <v>0.03880758269119718</v>
      </c>
      <c r="E26">
        <f>1-(Hoja1!$B$3/Hoja2!C26)^Hoja1!$B$4</f>
        <v>0.9573116590396831</v>
      </c>
    </row>
    <row r="27" spans="3:5" ht="12.75">
      <c r="C27">
        <f t="shared" si="0"/>
        <v>4.5</v>
      </c>
      <c r="D27">
        <f>+Hoja1!$B$4*(Hoja1!$B$3^Hoja1!$B$4)/(Hoja2!C27^(Hoja1!$B$4+1))</f>
        <v>0.034683059831665225</v>
      </c>
      <c r="E27">
        <f>1-(Hoja1!$B$3/Hoja2!C27)^Hoja1!$B$4</f>
        <v>0.9609815576893767</v>
      </c>
    </row>
    <row r="28" spans="3:5" ht="12.75">
      <c r="C28">
        <f t="shared" si="0"/>
        <v>4.6</v>
      </c>
      <c r="D28">
        <f>+Hoja1!$B$4*(Hoja1!$B$3^Hoja1!$B$4)/(Hoja2!C28^(Hoja1!$B$4+1))</f>
        <v>0.031073545956143117</v>
      </c>
      <c r="E28">
        <f>1-(Hoja1!$B$3/Hoja2!C28)^Hoja1!$B$4</f>
        <v>0.9642654221504354</v>
      </c>
    </row>
    <row r="29" spans="3:5" ht="12.75">
      <c r="C29">
        <f t="shared" si="0"/>
        <v>4.699999999999999</v>
      </c>
      <c r="D29">
        <f>+Hoja1!$B$4*(Hoja1!$B$3^Hoja1!$B$4)/(Hoja2!C29^(Hoja1!$B$4+1))</f>
        <v>0.02790555627836278</v>
      </c>
      <c r="E29">
        <f>1-(Hoja1!$B$3/Hoja2!C29)^Hoja1!$B$4</f>
        <v>0.9672109713729238</v>
      </c>
    </row>
    <row r="30" spans="3:5" ht="12.75">
      <c r="C30">
        <f t="shared" si="0"/>
        <v>4.799999999999999</v>
      </c>
      <c r="D30">
        <f>+Hoja1!$B$4*(Hoja1!$B$3^Hoja1!$B$4)/(Hoja2!C30^(Hoja1!$B$4+1))</f>
        <v>0.025117348251028834</v>
      </c>
      <c r="E30">
        <f>1-(Hoja1!$B$3/Hoja2!C30)^Hoja1!$B$4</f>
        <v>0.9698591820987654</v>
      </c>
    </row>
    <row r="31" spans="3:5" ht="12.75">
      <c r="C31">
        <f t="shared" si="0"/>
        <v>4.899999999999999</v>
      </c>
      <c r="D31">
        <f>+Hoja1!$B$4*(Hoja1!$B$3^Hoja1!$B$4)/(Hoja2!C31^(Hoja1!$B$4+1))</f>
        <v>0.022656852317705218</v>
      </c>
      <c r="E31">
        <f>1-(Hoja1!$B$3/Hoja2!C31)^Hoja1!$B$4</f>
        <v>0.9722453559108111</v>
      </c>
    </row>
    <row r="32" spans="3:5" ht="12.75">
      <c r="C32">
        <f t="shared" si="0"/>
        <v>4.999999999999998</v>
      </c>
      <c r="D32">
        <f>+Hoja1!$B$4*(Hoja1!$B$3^Hoja1!$B$4)/(Hoja2!C32^(Hoja1!$B$4+1))</f>
        <v>0.020480000000000036</v>
      </c>
      <c r="E32">
        <f>1-(Hoja1!$B$3/Hoja2!C32)^Hoja1!$B$4</f>
        <v>0.9743999999999999</v>
      </c>
    </row>
    <row r="33" spans="3:5" ht="12.75">
      <c r="C33">
        <f t="shared" si="0"/>
        <v>5.099999999999998</v>
      </c>
      <c r="D33">
        <f>+Hoja1!$B$4*(Hoja1!$B$3^Hoja1!$B$4)/(Hoja2!C33^(Hoja1!$B$4+1))</f>
        <v>0.018549366985316718</v>
      </c>
      <c r="E33">
        <f>1-(Hoja1!$B$3/Hoja2!C33)^Hoja1!$B$4</f>
        <v>0.9763495570937212</v>
      </c>
    </row>
    <row r="34" spans="3:5" ht="12.75">
      <c r="C34">
        <f t="shared" si="0"/>
        <v>5.1999999999999975</v>
      </c>
      <c r="D34">
        <f>+Hoja1!$B$4*(Hoja1!$B$3^Hoja1!$B$4)/(Hoja2!C34^(Hoja1!$B$4+1))</f>
        <v>0.01683306714643156</v>
      </c>
      <c r="E34">
        <f>1-(Hoja1!$B$3/Hoja2!C34)^Hoja1!$B$4</f>
        <v>0.978117012709639</v>
      </c>
    </row>
    <row r="35" spans="3:5" ht="12.75">
      <c r="C35">
        <f t="shared" si="0"/>
        <v>5.299999999999997</v>
      </c>
      <c r="D35">
        <f>+Hoja1!$B$4*(Hoja1!$B$3^Hoja1!$B$4)/(Hoja2!C35^(Hoja1!$B$4+1))</f>
        <v>0.015303847380296892</v>
      </c>
      <c r="E35">
        <f>1-(Hoja1!$B$3/Hoja2!C35)^Hoja1!$B$4</f>
        <v>0.9797224022211066</v>
      </c>
    </row>
    <row r="36" spans="3:5" ht="12.75">
      <c r="C36">
        <f t="shared" si="0"/>
        <v>5.399999999999997</v>
      </c>
      <c r="D36">
        <f>+Hoja1!$B$4*(Hoja1!$B$3^Hoja1!$B$4)/(Hoja2!C36^(Hoja1!$B$4+1))</f>
        <v>0.013938343875251306</v>
      </c>
      <c r="E36">
        <f>1-(Hoja1!$B$3/Hoja2!C36)^Hoja1!$B$4</f>
        <v>0.9811832357684107</v>
      </c>
    </row>
    <row r="37" spans="3:5" ht="12.75">
      <c r="C37">
        <f t="shared" si="0"/>
        <v>5.4999999999999964</v>
      </c>
      <c r="D37">
        <f>+Hoja1!$B$4*(Hoja1!$B$3^Hoja1!$B$4)/(Hoja2!C37^(Hoja1!$B$4+1))</f>
        <v>0.012716468696251539</v>
      </c>
      <c r="E37">
        <f>1-(Hoja1!$B$3/Hoja2!C37)^Hoja1!$B$4</f>
        <v>0.9825148555426542</v>
      </c>
    </row>
    <row r="38" spans="3:5" ht="12.75">
      <c r="C38">
        <f t="shared" si="0"/>
        <v>5.599999999999996</v>
      </c>
      <c r="D38">
        <f>+Hoja1!$B$4*(Hoja1!$B$3^Hoja1!$B$4)/(Hoja2!C38^(Hoja1!$B$4+1))</f>
        <v>0.011620902005116956</v>
      </c>
      <c r="E38">
        <f>1-(Hoja1!$B$3/Hoja2!C38)^Hoja1!$B$4</f>
        <v>0.9837307371928363</v>
      </c>
    </row>
    <row r="39" spans="3:5" ht="12.75">
      <c r="C39">
        <f>+C38+1/10</f>
        <v>5.699999999999996</v>
      </c>
      <c r="D39">
        <f>+Hoja1!$B$4*(Hoja1!$B$3^Hoja1!$B$4)/(Hoja2!C39^(Hoja1!$B$4+1))</f>
        <v>0.01063667024608906</v>
      </c>
      <c r="E39">
        <f>1-(Hoja1!$B$3/Hoja2!C39)^Hoja1!$B$4</f>
        <v>0.9848427448993231</v>
      </c>
    </row>
    <row r="40" spans="3:5" ht="12.75">
      <c r="C40">
        <f t="shared" si="0"/>
        <v>5.799999999999995</v>
      </c>
      <c r="D40">
        <f>+Hoja1!$B$4*(Hoja1!$B$3^Hoja1!$B$4)/(Hoja2!C40^(Hoja1!$B$4+1))</f>
        <v>0.009750794555682903</v>
      </c>
      <c r="E40">
        <f>1-(Hoja1!$B$3/Hoja2!C40)^Hoja1!$B$4</f>
        <v>0.9858613478942598</v>
      </c>
    </row>
    <row r="41" spans="3:5" ht="12.75">
      <c r="C41">
        <f t="shared" si="0"/>
        <v>5.899999999999995</v>
      </c>
      <c r="D41">
        <f>+Hoja1!$B$4*(Hoja1!$B$3^Hoja1!$B$4)/(Hoja2!C41^(Hoja1!$B$4+1))</f>
        <v>0.00895199674839983</v>
      </c>
      <c r="E41">
        <f>1-(Hoja1!$B$3/Hoja2!C41)^Hoja1!$B$4</f>
        <v>0.9867958047961103</v>
      </c>
    </row>
    <row r="42" spans="3:5" ht="12.75">
      <c r="C42">
        <f t="shared" si="0"/>
        <v>5.999999999999995</v>
      </c>
      <c r="D42">
        <f>+Hoja1!$B$4*(Hoja1!$B$3^Hoja1!$B$4)/(Hoja2!C42^(Hoja1!$B$4+1))</f>
        <v>0.008230452674897156</v>
      </c>
      <c r="E42">
        <f>1-(Hoja1!$B$3/Hoja2!C42)^Hoja1!$B$4</f>
        <v>0.9876543209876543</v>
      </c>
    </row>
    <row r="43" spans="3:5" ht="12.75">
      <c r="C43">
        <f t="shared" si="0"/>
        <v>6.099999999999994</v>
      </c>
      <c r="D43">
        <f>+Hoja1!$B$4*(Hoja1!$B$3^Hoja1!$B$4)/(Hoja2!C43^(Hoja1!$B$4+1))</f>
        <v>0.007577584690369167</v>
      </c>
      <c r="E43">
        <f>1-(Hoja1!$B$3/Hoja2!C43)^Hoja1!$B$4</f>
        <v>0.988444183347187</v>
      </c>
    </row>
    <row r="44" spans="3:5" ht="12.75">
      <c r="C44">
        <f t="shared" si="0"/>
        <v>6.199999999999994</v>
      </c>
      <c r="D44">
        <f>+Hoja1!$B$4*(Hoja1!$B$3^Hoja1!$B$4)/(Hoja2!C44^(Hoja1!$B$4+1))</f>
        <v>0.0069858865182554995</v>
      </c>
      <c r="E44">
        <f>1-(Hoja1!$B$3/Hoja2!C44)^Hoja1!$B$4</f>
        <v>0.989171875896704</v>
      </c>
    </row>
    <row r="45" spans="3:5" ht="12.75">
      <c r="C45">
        <f t="shared" si="0"/>
        <v>6.299999999999994</v>
      </c>
      <c r="D45">
        <f>+Hoja1!$B$4*(Hoja1!$B$3^Hoja1!$B$4)/(Hoja2!C45^(Hoja1!$B$4+1))</f>
        <v>0.0064487750326622465</v>
      </c>
      <c r="E45">
        <f>1-(Hoja1!$B$3/Hoja2!C45)^Hoja1!$B$4</f>
        <v>0.9898431793235569</v>
      </c>
    </row>
    <row r="46" spans="3:5" ht="12.75">
      <c r="C46">
        <f t="shared" si="0"/>
        <v>6.399999999999993</v>
      </c>
      <c r="D46">
        <f>+Hoja1!$B$4*(Hoja1!$B$3^Hoja1!$B$4)/(Hoja2!C46^(Hoja1!$B$4+1))</f>
        <v>0.005960464477539094</v>
      </c>
      <c r="E46">
        <f>1-(Hoja1!$B$3/Hoja2!C46)^Hoja1!$B$4</f>
        <v>0.9904632568359375</v>
      </c>
    </row>
    <row r="47" spans="3:5" ht="12.75">
      <c r="C47">
        <f t="shared" si="0"/>
        <v>6.499999999999993</v>
      </c>
      <c r="D47">
        <f>+Hoja1!$B$4*(Hoja1!$B$3^Hoja1!$B$4)/(Hoja2!C47^(Hoja1!$B$4+1))</f>
        <v>0.005515859442542712</v>
      </c>
      <c r="E47">
        <f>1-(Hoja1!$B$3/Hoja2!C47)^Hoja1!$B$4</f>
        <v>0.9910367284058681</v>
      </c>
    </row>
    <row r="48" spans="3:5" ht="12.75">
      <c r="C48">
        <f t="shared" si="0"/>
        <v>6.5999999999999925</v>
      </c>
      <c r="D48">
        <f>+Hoja1!$B$4*(Hoja1!$B$3^Hoja1!$B$4)/(Hoja2!C48^(Hoja1!$B$4+1))</f>
        <v>0.0051104635642729105</v>
      </c>
      <c r="E48">
        <f>1-(Hoja1!$B$3/Hoja2!C48)^Hoja1!$B$4</f>
        <v>0.9915677351189497</v>
      </c>
    </row>
    <row r="49" spans="3:5" ht="12.75">
      <c r="C49">
        <f t="shared" si="0"/>
        <v>6.699999999999992</v>
      </c>
      <c r="D49">
        <f>+Hoja1!$B$4*(Hoja1!$B$3^Hoja1!$B$4)/(Hoja2!C49^(Hoja1!$B$4+1))</f>
        <v>0.004740301448227226</v>
      </c>
      <c r="E49">
        <f>1-(Hoja1!$B$3/Hoja2!C49)^Hoja1!$B$4</f>
        <v>0.9920599950742194</v>
      </c>
    </row>
    <row r="50" spans="3:5" ht="12.75">
      <c r="C50">
        <f t="shared" si="0"/>
        <v>6.799999999999992</v>
      </c>
      <c r="D50">
        <f>+Hoja1!$B$4*(Hoja1!$B$3^Hoja1!$B$4)/(Hoja2!C50^(Hoja1!$B$4+1))</f>
        <v>0.004401851735773418</v>
      </c>
      <c r="E50">
        <f>1-(Hoja1!$B$3/Hoja2!C50)^Hoja1!$B$4</f>
        <v>0.9925168520491852</v>
      </c>
    </row>
    <row r="51" spans="3:5" ht="12.75">
      <c r="C51">
        <f t="shared" si="0"/>
        <v>6.8999999999999915</v>
      </c>
      <c r="D51">
        <f>+Hoja1!$B$4*(Hoja1!$B$3^Hoja1!$B$4)/(Hoja2!C51^(Hoja1!$B$4+1))</f>
        <v>0.00409198959093245</v>
      </c>
      <c r="E51">
        <f>1-(Hoja1!$B$3/Hoja2!C51)^Hoja1!$B$4</f>
        <v>0.9929413179556416</v>
      </c>
    </row>
    <row r="52" spans="3:5" ht="12.75">
      <c r="C52">
        <f t="shared" si="0"/>
        <v>6.999999999999991</v>
      </c>
      <c r="D52">
        <f>+Hoja1!$B$4*(Hoja1!$B$3^Hoja1!$B$4)/(Hoja2!C52^(Hoja1!$B$4+1))</f>
        <v>0.0038079371690367355</v>
      </c>
      <c r="E52">
        <f>1-(Hoja1!$B$3/Hoja2!C52)^Hoja1!$B$4</f>
        <v>0.9933361099541858</v>
      </c>
    </row>
    <row r="53" spans="3:5" ht="12.75">
      <c r="C53">
        <f t="shared" si="0"/>
        <v>7.099999999999991</v>
      </c>
      <c r="D53">
        <f>+Hoja1!$B$4*(Hoja1!$B$3^Hoja1!$B$4)/(Hoja2!C53^(Hoja1!$B$4+1))</f>
        <v>0.0035472208654918624</v>
      </c>
      <c r="E53">
        <f>1-(Hoja1!$B$3/Hoja2!C53)^Hoja1!$B$4</f>
        <v>0.993703682963752</v>
      </c>
    </row>
    <row r="54" spans="3:5" ht="12.75">
      <c r="C54">
        <f t="shared" si="0"/>
        <v>7.19999999999999</v>
      </c>
      <c r="D54">
        <f>+Hoja1!$B$4*(Hoja1!$B$3^Hoja1!$B$4)/(Hoja2!C54^(Hoja1!$B$4+1))</f>
        <v>0.0033076343375840625</v>
      </c>
      <c r="E54">
        <f>1-(Hoja1!$B$3/Hoja2!C54)^Hoja1!$B$4</f>
        <v>0.9940462581923487</v>
      </c>
    </row>
    <row r="55" spans="3:5" ht="12.75">
      <c r="C55">
        <f t="shared" si="0"/>
        <v>7.29999999999999</v>
      </c>
      <c r="D55">
        <f>+Hoja1!$B$4*(Hoja1!$B$3^Hoja1!$B$4)/(Hoja2!C55^(Hoja1!$B$4+1))</f>
        <v>0.003087206453269867</v>
      </c>
      <c r="E55">
        <f>1-(Hoja1!$B$3/Hoja2!C55)^Hoja1!$B$4</f>
        <v>0.9943658482227825</v>
      </c>
    </row>
    <row r="56" spans="3:5" ht="12.75">
      <c r="C56">
        <f t="shared" si="0"/>
        <v>7.39999999999999</v>
      </c>
      <c r="D56">
        <f>+Hoja1!$B$4*(Hoja1!$B$3^Hoja1!$B$4)/(Hoja2!C56^(Hoja1!$B$4+1))</f>
        <v>0.0028841734543646157</v>
      </c>
      <c r="E56">
        <f>1-(Hoja1!$B$3/Hoja2!C56)^Hoja1!$B$4</f>
        <v>0.9946642791094255</v>
      </c>
    </row>
    <row r="57" spans="3:5" ht="12.75">
      <c r="C57">
        <f t="shared" si="0"/>
        <v>7.499999999999989</v>
      </c>
      <c r="D57">
        <f>+Hoja1!$B$4*(Hoja1!$B$3^Hoja1!$B$4)/(Hoja2!C57^(Hoja1!$B$4+1))</f>
        <v>0.0026969547325103073</v>
      </c>
      <c r="E57">
        <f>1-(Hoja1!$B$3/Hoja2!C57)^Hoja1!$B$4</f>
        <v>0.9949432098765432</v>
      </c>
    </row>
    <row r="58" spans="3:5" ht="12.75">
      <c r="C58">
        <f t="shared" si="0"/>
        <v>7.599999999999989</v>
      </c>
      <c r="D58">
        <f>+Hoja1!$B$4*(Hoja1!$B$3^Hoja1!$B$4)/(Hoja2!C58^(Hoja1!$B$4+1))</f>
        <v>0.0025241317087887215</v>
      </c>
      <c r="E58">
        <f>1-(Hoja1!$B$3/Hoja2!C58)^Hoja1!$B$4</f>
        <v>0.9952041497533014</v>
      </c>
    </row>
    <row r="59" spans="3:5" ht="12.75">
      <c r="C59">
        <f t="shared" si="0"/>
        <v>7.699999999999989</v>
      </c>
      <c r="D59">
        <f>+Hoja1!$B$4*(Hoja1!$B$3^Hoja1!$B$4)/(Hoja2!C59^(Hoja1!$B$4+1))</f>
        <v>0.002364429385124426</v>
      </c>
      <c r="E59">
        <f>1-(Hoja1!$B$3/Hoja2!C59)^Hoja1!$B$4</f>
        <v>0.9954484734336355</v>
      </c>
    </row>
    <row r="60" spans="3:5" ht="12.75">
      <c r="C60">
        <f t="shared" si="0"/>
        <v>7.799999999999988</v>
      </c>
      <c r="D60">
        <f>+Hoja1!$B$4*(Hoja1!$B$3^Hoja1!$B$4)/(Hoja2!C60^(Hoja1!$B$4+1))</f>
        <v>0.002216700200353139</v>
      </c>
      <c r="E60">
        <f>1-(Hoja1!$B$3/Hoja2!C60)^Hoja1!$B$4</f>
        <v>0.9956774346093114</v>
      </c>
    </row>
    <row r="61" spans="3:5" ht="12.75">
      <c r="C61">
        <f t="shared" si="0"/>
        <v>7.899999999999988</v>
      </c>
      <c r="D61">
        <f>+Hoja1!$B$4*(Hoja1!$B$3^Hoja1!$B$4)/(Hoja2!C61^(Hoja1!$B$4+1))</f>
        <v>0.002079909878180965</v>
      </c>
      <c r="E61">
        <f>1-(Hoja1!$B$3/Hoja2!C61)^Hoja1!$B$4</f>
        <v>0.9958921779905926</v>
      </c>
    </row>
    <row r="62" spans="3:5" ht="12.75">
      <c r="C62">
        <f t="shared" si="0"/>
        <v>7.999999999999988</v>
      </c>
      <c r="D62">
        <f>+Hoja1!$B$4*(Hoja1!$B$3^Hoja1!$B$4)/(Hoja2!C62^(Hoja1!$B$4+1))</f>
        <v>0.001953125000000015</v>
      </c>
      <c r="E62">
        <f>1-(Hoja1!$B$3/Hoja2!C62)^Hoja1!$B$4</f>
        <v>0.99609375</v>
      </c>
    </row>
    <row r="63" spans="3:5" ht="12.75">
      <c r="C63">
        <f t="shared" si="0"/>
        <v>8.099999999999987</v>
      </c>
      <c r="D63">
        <f>+Hoja1!$B$4*(Hoja1!$B$3^Hoja1!$B$4)/(Hoja2!C63^(Hoja1!$B$4+1))</f>
        <v>0.0018355020741071773</v>
      </c>
      <c r="E63">
        <f>1-(Hoja1!$B$3/Hoja2!C63)^Hoja1!$B$4</f>
        <v>0.9962831082999329</v>
      </c>
    </row>
    <row r="64" spans="3:5" ht="12.75">
      <c r="C64">
        <f t="shared" si="0"/>
        <v>8.199999999999987</v>
      </c>
      <c r="D64">
        <f>+Hoja1!$B$4*(Hoja1!$B$3^Hoja1!$B$4)/(Hoja2!C64^(Hoja1!$B$4+1))</f>
        <v>0.0017262779054873514</v>
      </c>
      <c r="E64">
        <f>1-(Hoja1!$B$3/Hoja2!C64)^Hoja1!$B$4</f>
        <v>0.9964611302937509</v>
      </c>
    </row>
    <row r="65" spans="3:5" ht="12.75">
      <c r="C65">
        <f t="shared" si="0"/>
        <v>8.299999999999986</v>
      </c>
      <c r="D65">
        <f>+Hoja1!$B$4*(Hoja1!$B$3^Hoja1!$B$4)/(Hoja2!C65^(Hoja1!$B$4+1))</f>
        <v>0.0016247610979524623</v>
      </c>
      <c r="E65">
        <f>1-(Hoja1!$B$3/Hoja2!C65)^Hoja1!$B$4</f>
        <v>0.9966286207217486</v>
      </c>
    </row>
    <row r="66" spans="3:5" ht="12.75">
      <c r="C66">
        <f t="shared" si="0"/>
        <v>8.399999999999986</v>
      </c>
      <c r="D66">
        <f>+Hoja1!$B$4*(Hoja1!$B$3^Hoja1!$B$4)/(Hoja2!C66^(Hoja1!$B$4+1))</f>
        <v>0.001530324543883722</v>
      </c>
      <c r="E66">
        <f>1-(Hoja1!$B$3/Hoja2!C66)^Hoja1!$B$4</f>
        <v>0.9967863184578442</v>
      </c>
    </row>
    <row r="67" spans="3:5" ht="12.75">
      <c r="C67">
        <f t="shared" si="0"/>
        <v>8.499999999999986</v>
      </c>
      <c r="D67">
        <f>+Hoja1!$B$4*(Hoja1!$B$3^Hoja1!$B$4)/(Hoja2!C67^(Hoja1!$B$4+1))</f>
        <v>0.001442398776778237</v>
      </c>
      <c r="E67">
        <f>1-(Hoja1!$B$3/Hoja2!C67)^Hoja1!$B$4</f>
        <v>0.9969349025993463</v>
      </c>
    </row>
    <row r="68" spans="3:5" ht="12.75">
      <c r="C68">
        <f aca="true" t="shared" si="1" ref="C68:C131">+C67+1/10</f>
        <v>8.599999999999985</v>
      </c>
      <c r="D68">
        <f>+Hoja1!$B$4*(Hoja1!$B$3^Hoja1!$B$4)/(Hoja2!C68^(Hoja1!$B$4+1))</f>
        <v>0.001360466078808832</v>
      </c>
      <c r="E68">
        <f>1-(Hoja1!$B$3/Hoja2!C68)^Hoja1!$B$4</f>
        <v>0.997074997930561</v>
      </c>
    </row>
    <row r="69" spans="3:5" ht="12.75">
      <c r="C69">
        <f t="shared" si="1"/>
        <v>8.699999999999985</v>
      </c>
      <c r="D69">
        <f>+Hoja1!$B$4*(Hoja1!$B$3^Hoja1!$B$4)/(Hoja2!C69^(Hoja1!$B$4+1))</f>
        <v>0.0012840552501310878</v>
      </c>
      <c r="E69">
        <f>1-(Hoja1!$B$3/Hoja2!C69)^Hoja1!$B$4</f>
        <v>0.9972071798309649</v>
      </c>
    </row>
    <row r="70" spans="3:5" ht="12.75">
      <c r="C70">
        <f t="shared" si="1"/>
        <v>8.799999999999985</v>
      </c>
      <c r="D70">
        <f>+Hoja1!$B$4*(Hoja1!$B$3^Hoja1!$B$4)/(Hoja2!C70^(Hoja1!$B$4+1))</f>
        <v>0.001212736959099923</v>
      </c>
      <c r="E70">
        <f>1-(Hoja1!$B$3/Hoja2!C70)^Hoja1!$B$4</f>
        <v>0.9973319786899801</v>
      </c>
    </row>
    <row r="71" spans="3:5" ht="12.75">
      <c r="C71">
        <f t="shared" si="1"/>
        <v>8.899999999999984</v>
      </c>
      <c r="D71">
        <f>+Hoja1!$B$4*(Hoja1!$B$3^Hoja1!$B$4)/(Hoja2!C71^(Hoja1!$B$4+1))</f>
        <v>0.0011461196032119922</v>
      </c>
      <c r="E71">
        <f>1-(Hoja1!$B$3/Hoja2!C71)^Hoja1!$B$4</f>
        <v>0.9974498838828533</v>
      </c>
    </row>
    <row r="72" spans="3:5" ht="12.75">
      <c r="C72">
        <f t="shared" si="1"/>
        <v>8.999999999999984</v>
      </c>
      <c r="D72">
        <f>+Hoja1!$B$4*(Hoja1!$B$3^Hoja1!$B$4)/(Hoja2!C72^(Hoja1!$B$4+1))</f>
        <v>0.001083845619739548</v>
      </c>
      <c r="E72">
        <f>1-(Hoja1!$B$3/Hoja2!C72)^Hoja1!$B$4</f>
        <v>0.997561347355586</v>
      </c>
    </row>
    <row r="73" spans="3:5" ht="12.75">
      <c r="C73">
        <f t="shared" si="1"/>
        <v>9.099999999999984</v>
      </c>
      <c r="D73">
        <f>+Hoja1!$B$4*(Hoja1!$B$3^Hoja1!$B$4)/(Hoja2!C73^(Hoja1!$B$4+1))</f>
        <v>0.0010255881928926064</v>
      </c>
      <c r="E73">
        <f>1-(Hoja1!$B$3/Hoja2!C73)^Hoja1!$B$4</f>
        <v>0.9976667868611693</v>
      </c>
    </row>
    <row r="74" spans="3:5" ht="12.75">
      <c r="C74">
        <f t="shared" si="1"/>
        <v>9.199999999999983</v>
      </c>
      <c r="D74">
        <f>+Hoja1!$B$4*(Hoja1!$B$3^Hoja1!$B$4)/(Hoja2!C74^(Hoja1!$B$4+1))</f>
        <v>0.000971048311129481</v>
      </c>
      <c r="E74">
        <f>1-(Hoja1!$B$3/Hoja2!C74)^Hoja1!$B$4</f>
        <v>0.9977665888844022</v>
      </c>
    </row>
    <row r="75" spans="3:5" ht="12.75">
      <c r="C75">
        <f t="shared" si="1"/>
        <v>9.299999999999983</v>
      </c>
      <c r="D75">
        <f>+Hoja1!$B$4*(Hoja1!$B$3^Hoja1!$B$4)/(Hoja2!C75^(Hoja1!$B$4+1))</f>
        <v>0.0009199521340912632</v>
      </c>
      <c r="E75">
        <f>1-(Hoja1!$B$3/Hoja2!C75)^Hoja1!$B$4</f>
        <v>0.9978611112882378</v>
      </c>
    </row>
    <row r="76" spans="3:5" ht="12.75">
      <c r="C76">
        <f t="shared" si="1"/>
        <v>9.399999999999983</v>
      </c>
      <c r="D76">
        <f>+Hoja1!$B$4*(Hoja1!$B$3^Hoja1!$B$4)/(Hoja2!C76^(Hoja1!$B$4+1))</f>
        <v>0.0008720486336988441</v>
      </c>
      <c r="E76">
        <f>1-(Hoja1!$B$3/Hoja2!C76)^Hoja1!$B$4</f>
        <v>0.9979506857108077</v>
      </c>
    </row>
    <row r="77" spans="3:5" ht="12.75">
      <c r="C77">
        <f t="shared" si="1"/>
        <v>9.499999999999982</v>
      </c>
      <c r="D77">
        <f>+Hoja1!$B$4*(Hoja1!$B$3^Hoja1!$B$4)/(Hoja2!C77^(Hoja1!$B$4+1))</f>
        <v>0.0008271074783358901</v>
      </c>
      <c r="E77">
        <f>1-(Hoja1!$B$3/Hoja2!C77)^Hoja1!$B$4</f>
        <v>0.9980356197389523</v>
      </c>
    </row>
    <row r="78" spans="3:5" ht="12.75">
      <c r="C78">
        <f t="shared" si="1"/>
        <v>9.599999999999982</v>
      </c>
      <c r="D78">
        <f>+Hoja1!$B$4*(Hoja1!$B$3^Hoja1!$B$4)/(Hoja2!C78^(Hoja1!$B$4+1))</f>
        <v>0.0007849171328446577</v>
      </c>
      <c r="E78">
        <f>1-(Hoja1!$B$3/Hoja2!C78)^Hoja1!$B$4</f>
        <v>0.9981161988811729</v>
      </c>
    </row>
    <row r="79" spans="3:5" ht="12.75">
      <c r="C79">
        <f t="shared" si="1"/>
        <v>9.699999999999982</v>
      </c>
      <c r="D79">
        <f>+Hoja1!$B$4*(Hoja1!$B$3^Hoja1!$B$4)/(Hoja2!C79^(Hoja1!$B$4+1))</f>
        <v>0.0007452831503658049</v>
      </c>
      <c r="E79">
        <f>1-(Hoja1!$B$3/Hoja2!C79)^Hoja1!$B$4</f>
        <v>0.9981926883603629</v>
      </c>
    </row>
    <row r="80" spans="3:5" ht="12.75">
      <c r="C80">
        <f t="shared" si="1"/>
        <v>9.799999999999981</v>
      </c>
      <c r="D80">
        <f>+Hoja1!$B$4*(Hoja1!$B$3^Hoja1!$B$4)/(Hoja2!C80^(Hoja1!$B$4+1))</f>
        <v>0.0007080266349282938</v>
      </c>
      <c r="E80">
        <f>1-(Hoja1!$B$3/Hoja2!C80)^Hoja1!$B$4</f>
        <v>0.9982653347444257</v>
      </c>
    </row>
    <row r="81" spans="3:5" ht="12.75">
      <c r="C81">
        <f t="shared" si="1"/>
        <v>9.89999999999998</v>
      </c>
      <c r="D81">
        <f>+Hoja1!$B$4*(Hoja1!$B$3^Hoja1!$B$4)/(Hoja2!C81^(Hoja1!$B$4+1))</f>
        <v>0.0006729828562005506</v>
      </c>
      <c r="E81">
        <f>1-(Hoja1!$B$3/Hoja2!C81)^Hoja1!$B$4</f>
        <v>0.9983343674309036</v>
      </c>
    </row>
    <row r="82" spans="3:5" ht="12.75">
      <c r="C82">
        <f t="shared" si="1"/>
        <v>9.99999999999998</v>
      </c>
      <c r="D82">
        <f>+Hoja1!$B$4*(Hoja1!$B$3^Hoja1!$B$4)/(Hoja2!C82^(Hoja1!$B$4+1))</f>
        <v>0.0006400000000000063</v>
      </c>
      <c r="E82">
        <f>1-(Hoja1!$B$3/Hoja2!C82)^Hoja1!$B$4</f>
        <v>0.9984</v>
      </c>
    </row>
    <row r="83" spans="3:5" ht="12.75">
      <c r="C83">
        <f t="shared" si="1"/>
        <v>10.09999999999998</v>
      </c>
      <c r="D83">
        <f>+Hoja1!$B$4*(Hoja1!$B$3^Hoja1!$B$4)/(Hoja2!C83^(Hoja1!$B$4+1))</f>
        <v>0.0006089380400683253</v>
      </c>
      <c r="E83">
        <f>1-(Hoja1!$B$3/Hoja2!C83)^Hoja1!$B$4</f>
        <v>0.9984624314488275</v>
      </c>
    </row>
    <row r="84" spans="3:5" ht="12.75">
      <c r="C84">
        <f t="shared" si="1"/>
        <v>10.19999999999998</v>
      </c>
      <c r="D84">
        <f>+Hoja1!$B$4*(Hoja1!$B$3^Hoja1!$B$4)/(Hoja2!C84^(Hoja1!$B$4+1))</f>
        <v>0.000579667718291152</v>
      </c>
      <c r="E84">
        <f>1-(Hoja1!$B$3/Hoja2!C84)^Hoja1!$B$4</f>
        <v>0.9985218473183576</v>
      </c>
    </row>
    <row r="85" spans="3:5" ht="12.75">
      <c r="C85">
        <f t="shared" si="1"/>
        <v>10.29999999999998</v>
      </c>
      <c r="D85">
        <f>+Hoja1!$B$4*(Hoja1!$B$3^Hoja1!$B$4)/(Hoja2!C85^(Hoja1!$B$4+1))</f>
        <v>0.0005520696220058705</v>
      </c>
      <c r="E85">
        <f>1-(Hoja1!$B$3/Hoja2!C85)^Hoja1!$B$4</f>
        <v>0.9985784207233349</v>
      </c>
    </row>
    <row r="86" spans="3:5" ht="12.75">
      <c r="C86">
        <f t="shared" si="1"/>
        <v>10.399999999999979</v>
      </c>
      <c r="D86">
        <f>+Hoja1!$B$4*(Hoja1!$B$3^Hoja1!$B$4)/(Hoja2!C86^(Hoja1!$B$4+1))</f>
        <v>0.0005260333483259903</v>
      </c>
      <c r="E86">
        <f>1-(Hoja1!$B$3/Hoja2!C86)^Hoja1!$B$4</f>
        <v>0.9986323132943524</v>
      </c>
    </row>
    <row r="87" spans="3:5" ht="12.75">
      <c r="C87">
        <f t="shared" si="1"/>
        <v>10.499999999999979</v>
      </c>
      <c r="D87">
        <f>+Hoja1!$B$4*(Hoja1!$B$3^Hoja1!$B$4)/(Hoja2!C87^(Hoja1!$B$4+1))</f>
        <v>0.000501456746539819</v>
      </c>
      <c r="E87">
        <f>1-(Hoja1!$B$3/Hoja2!C87)^Hoja1!$B$4</f>
        <v>0.9986836760403329</v>
      </c>
    </row>
    <row r="88" spans="3:5" ht="12.75">
      <c r="C88">
        <f t="shared" si="1"/>
        <v>10.599999999999978</v>
      </c>
      <c r="D88">
        <f>+Hoja1!$B$4*(Hoja1!$B$3^Hoja1!$B$4)/(Hoja2!C88^(Hoja1!$B$4+1))</f>
        <v>0.0004782452306342815</v>
      </c>
      <c r="E88">
        <f>1-(Hoja1!$B$3/Hoja2!C88)^Hoja1!$B$4</f>
        <v>0.9987326501388192</v>
      </c>
    </row>
    <row r="89" spans="3:5" ht="12.75">
      <c r="C89">
        <f t="shared" si="1"/>
        <v>10.699999999999978</v>
      </c>
      <c r="D89">
        <f>+Hoja1!$B$4*(Hoja1!$B$3^Hoja1!$B$4)/(Hoja2!C89^(Hoja1!$B$4+1))</f>
        <v>0.00045631115486955256</v>
      </c>
      <c r="E89">
        <f>1-(Hoja1!$B$3/Hoja2!C89)^Hoja1!$B$4</f>
        <v>0.998779367660724</v>
      </c>
    </row>
    <row r="90" spans="3:5" ht="12.75">
      <c r="C90">
        <f t="shared" si="1"/>
        <v>10.799999999999978</v>
      </c>
      <c r="D90">
        <f>+Hoja1!$B$4*(Hoja1!$B$3^Hoja1!$B$4)/(Hoja2!C90^(Hoja1!$B$4+1))</f>
        <v>0.0004355732461016065</v>
      </c>
      <c r="E90">
        <f>1-(Hoja1!$B$3/Hoja2!C90)^Hoja1!$B$4</f>
        <v>0.9988239522355257</v>
      </c>
    </row>
    <row r="91" spans="3:5" ht="12.75">
      <c r="C91">
        <f t="shared" si="1"/>
        <v>10.899999999999977</v>
      </c>
      <c r="D91">
        <f>+Hoja1!$B$4*(Hoja1!$B$3^Hoja1!$B$4)/(Hoja2!C91^(Hoja1!$B$4+1))</f>
        <v>0.00041595608723094544</v>
      </c>
      <c r="E91">
        <f>1-(Hoja1!$B$3/Hoja2!C91)^Hoja1!$B$4</f>
        <v>0.9988665196622957</v>
      </c>
    </row>
    <row r="92" spans="3:5" ht="12.75">
      <c r="C92">
        <f t="shared" si="1"/>
        <v>10.999999999999977</v>
      </c>
      <c r="D92">
        <f>+Hoja1!$B$4*(Hoja1!$B$3^Hoja1!$B$4)/(Hoja2!C92^(Hoja1!$B$4+1))</f>
        <v>0.00039738964675786346</v>
      </c>
      <c r="E92">
        <f>1-(Hoja1!$B$3/Hoja2!C92)^Hoja1!$B$4</f>
        <v>0.9989071784714159</v>
      </c>
    </row>
    <row r="93" spans="3:5" ht="12.75">
      <c r="C93">
        <f t="shared" si="1"/>
        <v>11.099999999999977</v>
      </c>
      <c r="D93">
        <f>+Hoja1!$B$4*(Hoja1!$B$3^Hoja1!$B$4)/(Hoja2!C93^(Hoja1!$B$4+1))</f>
        <v>0.0003798088499574817</v>
      </c>
      <c r="E93">
        <f>1-(Hoja1!$B$3/Hoja2!C93)^Hoja1!$B$4</f>
        <v>0.998946030441368</v>
      </c>
    </row>
    <row r="94" spans="3:5" ht="12.75">
      <c r="C94">
        <f t="shared" si="1"/>
        <v>11.199999999999976</v>
      </c>
      <c r="D94">
        <f>+Hoja1!$B$4*(Hoja1!$B$3^Hoja1!$B$4)/(Hoja2!C94^(Hoja1!$B$4+1))</f>
        <v>0.0003631531876599075</v>
      </c>
      <c r="E94">
        <f>1-(Hoja1!$B$3/Hoja2!C94)^Hoja1!$B$4</f>
        <v>0.9989831710745523</v>
      </c>
    </row>
    <row r="95" spans="3:5" ht="12.75">
      <c r="C95">
        <f t="shared" si="1"/>
        <v>11.299999999999976</v>
      </c>
      <c r="D95">
        <f>+Hoja1!$B$4*(Hoja1!$B$3^Hoja1!$B$4)/(Hoja2!C95^(Hoja1!$B$4+1))</f>
        <v>0.00034736635903965054</v>
      </c>
      <c r="E95">
        <f>1-(Hoja1!$B$3/Hoja2!C95)^Hoja1!$B$4</f>
        <v>0.999018690035713</v>
      </c>
    </row>
    <row r="96" spans="3:5" ht="12.75">
      <c r="C96">
        <f t="shared" si="1"/>
        <v>11.399999999999975</v>
      </c>
      <c r="D96">
        <f>+Hoja1!$B$4*(Hoja1!$B$3^Hoja1!$B$4)/(Hoja2!C96^(Hoja1!$B$4+1))</f>
        <v>0.00033239594519028556</v>
      </c>
      <c r="E96">
        <f>1-(Hoja1!$B$3/Hoja2!C96)^Hoja1!$B$4</f>
        <v>0.9990526715562077</v>
      </c>
    </row>
    <row r="97" spans="3:5" ht="12.75">
      <c r="C97">
        <f t="shared" si="1"/>
        <v>11.499999999999975</v>
      </c>
      <c r="D97">
        <f>+Hoja1!$B$4*(Hoja1!$B$3^Hoja1!$B$4)/(Hoja2!C97^(Hoja1!$B$4+1))</f>
        <v>0.0003181931105909088</v>
      </c>
      <c r="E97">
        <f>1-(Hoja1!$B$3/Hoja2!C97)^Hoja1!$B$4</f>
        <v>0.9990851948070512</v>
      </c>
    </row>
    <row r="98" spans="3:5" ht="12.75">
      <c r="C98">
        <f t="shared" si="1"/>
        <v>11.599999999999975</v>
      </c>
      <c r="D98">
        <f>+Hoja1!$B$4*(Hoja1!$B$3^Hoja1!$B$4)/(Hoja2!C98^(Hoja1!$B$4+1))</f>
        <v>0.0003047123298650928</v>
      </c>
      <c r="E98">
        <f>1-(Hoja1!$B$3/Hoja2!C98)^Hoja1!$B$4</f>
        <v>0.9991163342433912</v>
      </c>
    </row>
    <row r="99" spans="3:5" ht="12.75">
      <c r="C99">
        <f t="shared" si="1"/>
        <v>11.699999999999974</v>
      </c>
      <c r="D99">
        <f>+Hoja1!$B$4*(Hoja1!$B$3^Hoja1!$B$4)/(Hoja2!C99^(Hoja1!$B$4+1))</f>
        <v>0.00029191113749506465</v>
      </c>
      <c r="E99">
        <f>1-(Hoja1!$B$3/Hoja2!C99)^Hoja1!$B$4</f>
        <v>0.999146159922827</v>
      </c>
    </row>
    <row r="100" spans="3:5" ht="12.75">
      <c r="C100">
        <f t="shared" si="1"/>
        <v>11.799999999999974</v>
      </c>
      <c r="D100">
        <f>+Hoja1!$B$4*(Hoja1!$B$3^Hoja1!$B$4)/(Hoja2!C100^(Hoja1!$B$4+1))</f>
        <v>0.0002797498983874966</v>
      </c>
      <c r="E100">
        <f>1-(Hoja1!$B$3/Hoja2!C100)^Hoja1!$B$4</f>
        <v>0.9991747377997569</v>
      </c>
    </row>
    <row r="101" spans="3:5" ht="12.75">
      <c r="C101">
        <f t="shared" si="1"/>
        <v>11.899999999999974</v>
      </c>
      <c r="D101">
        <f>+Hoja1!$B$4*(Hoja1!$B$3^Hoja1!$B$4)/(Hoja2!C101^(Hoja1!$B$4+1))</f>
        <v>0.00026819159739584707</v>
      </c>
      <c r="E101">
        <f>1-(Hoja1!$B$3/Hoja2!C101)^Hoja1!$B$4</f>
        <v>0.9992021299977474</v>
      </c>
    </row>
    <row r="102" spans="3:5" ht="12.75">
      <c r="C102">
        <f t="shared" si="1"/>
        <v>11.999999999999973</v>
      </c>
      <c r="D102">
        <f>+Hoja1!$B$4*(Hoja1!$B$3^Hoja1!$B$4)/(Hoja2!C102^(Hoja1!$B$4+1))</f>
        <v>0.0002572016460905378</v>
      </c>
      <c r="E102">
        <f>1-(Hoja1!$B$3/Hoja2!C102)^Hoja1!$B$4</f>
        <v>0.9992283950617283</v>
      </c>
    </row>
    <row r="103" spans="3:5" ht="12.75">
      <c r="C103">
        <f t="shared" si="1"/>
        <v>12.099999999999973</v>
      </c>
      <c r="D103">
        <f>+Hoja1!$B$4*(Hoja1!$B$3^Hoja1!$B$4)/(Hoja2!C103^(Hoja1!$B$4+1))</f>
        <v>0.0002467477052349031</v>
      </c>
      <c r="E103">
        <f>1-(Hoja1!$B$3/Hoja2!C103)^Hoja1!$B$4</f>
        <v>0.9992535881916644</v>
      </c>
    </row>
    <row r="104" spans="3:5" ht="12.75">
      <c r="C104">
        <f t="shared" si="1"/>
        <v>12.199999999999973</v>
      </c>
      <c r="D104">
        <f>+Hoja1!$B$4*(Hoja1!$B$3^Hoja1!$B$4)/(Hoja2!C104^(Hoja1!$B$4+1))</f>
        <v>0.00023679952157403813</v>
      </c>
      <c r="E104">
        <f>1-(Hoja1!$B$3/Hoja2!C104)^Hoja1!$B$4</f>
        <v>0.9992777614591992</v>
      </c>
    </row>
    <row r="105" spans="3:5" ht="12.75">
      <c r="C105">
        <f t="shared" si="1"/>
        <v>12.299999999999972</v>
      </c>
      <c r="D105">
        <f>+Hoja1!$B$4*(Hoja1!$B$3^Hoja1!$B$4)/(Hoja2!C105^(Hoja1!$B$4+1))</f>
        <v>0.0002273287776773475</v>
      </c>
      <c r="E105">
        <f>1-(Hoja1!$B$3/Hoja2!C105)^Hoja1!$B$4</f>
        <v>0.9993009640086422</v>
      </c>
    </row>
    <row r="106" spans="3:5" ht="12.75">
      <c r="C106">
        <f t="shared" si="1"/>
        <v>12.399999999999972</v>
      </c>
      <c r="D106">
        <f>+Hoja1!$B$4*(Hoja1!$B$3^Hoja1!$B$4)/(Hoja2!C106^(Hoja1!$B$4+1))</f>
        <v>0.00021830895369548577</v>
      </c>
      <c r="E106">
        <f>1-(Hoja1!$B$3/Hoja2!C106)^Hoja1!$B$4</f>
        <v>0.999323242243544</v>
      </c>
    </row>
    <row r="107" spans="3:5" ht="12.75">
      <c r="C107">
        <f t="shared" si="1"/>
        <v>12.499999999999972</v>
      </c>
      <c r="D107">
        <f>+Hoja1!$B$4*(Hoja1!$B$3^Hoja1!$B$4)/(Hoja2!C107^(Hoja1!$B$4+1))</f>
        <v>0.0002097152000000024</v>
      </c>
      <c r="E107">
        <f>1-(Hoja1!$B$3/Hoja2!C107)^Hoja1!$B$4</f>
        <v>0.99934464</v>
      </c>
    </row>
    <row r="108" spans="3:5" ht="12.75">
      <c r="C108">
        <f t="shared" si="1"/>
        <v>12.599999999999971</v>
      </c>
      <c r="D108">
        <f>+Hoja1!$B$4*(Hoja1!$B$3^Hoja1!$B$4)/(Hoja2!C108^(Hoja1!$B$4+1))</f>
        <v>0.00020152421977069648</v>
      </c>
      <c r="E108">
        <f>1-(Hoja1!$B$3/Hoja2!C108)^Hoja1!$B$4</f>
        <v>0.9993651987077223</v>
      </c>
    </row>
    <row r="109" spans="3:5" ht="12.75">
      <c r="C109">
        <f t="shared" si="1"/>
        <v>12.69999999999997</v>
      </c>
      <c r="D109">
        <f>+Hoja1!$B$4*(Hoja1!$B$3^Hoja1!$B$4)/(Hoja2!C109^(Hoja1!$B$4+1))</f>
        <v>0.00019371416068264178</v>
      </c>
      <c r="E109">
        <f>1-(Hoja1!$B$3/Hoja2!C109)^Hoja1!$B$4</f>
        <v>0.9993849575398326</v>
      </c>
    </row>
    <row r="110" spans="3:5" ht="12.75">
      <c r="C110">
        <f t="shared" si="1"/>
        <v>12.79999999999997</v>
      </c>
      <c r="D110">
        <f>+Hoja1!$B$4*(Hoja1!$B$3^Hoja1!$B$4)/(Hoja2!C110^(Hoja1!$B$4+1))</f>
        <v>0.00018626451492309787</v>
      </c>
      <c r="E110">
        <f>1-(Hoja1!$B$3/Hoja2!C110)^Hoja1!$B$4</f>
        <v>0.9994039535522461</v>
      </c>
    </row>
    <row r="111" spans="3:5" ht="12.75">
      <c r="C111">
        <f t="shared" si="1"/>
        <v>12.89999999999997</v>
      </c>
      <c r="D111">
        <f>+Hoja1!$B$4*(Hoja1!$B$3^Hoja1!$B$4)/(Hoja2!C111^(Hoja1!$B$4+1))</f>
        <v>0.0001791560268390237</v>
      </c>
      <c r="E111">
        <f>1-(Hoja1!$B$3/Hoja2!C111)^Hoja1!$B$4</f>
        <v>0.9994222218134442</v>
      </c>
    </row>
    <row r="112" spans="3:5" ht="12.75">
      <c r="C112">
        <f t="shared" si="1"/>
        <v>12.99999999999997</v>
      </c>
      <c r="D112">
        <f>+Hoja1!$B$4*(Hoja1!$B$3^Hoja1!$B$4)/(Hoja2!C112^(Hoja1!$B$4+1))</f>
        <v>0.00017237060757946084</v>
      </c>
      <c r="E112">
        <f>1-(Hoja1!$B$3/Hoja2!C112)^Hoja1!$B$4</f>
        <v>0.9994397955253668</v>
      </c>
    </row>
    <row r="113" spans="3:5" ht="12.75">
      <c r="C113">
        <f t="shared" si="1"/>
        <v>13.09999999999997</v>
      </c>
      <c r="D113">
        <f>+Hoja1!$B$4*(Hoja1!$B$3^Hoja1!$B$4)/(Hoja2!C113^(Hoja1!$B$4+1))</f>
        <v>0.00016589125615440028</v>
      </c>
      <c r="E113">
        <f>1-(Hoja1!$B$3/Hoja2!C113)^Hoja1!$B$4</f>
        <v>0.9994567061360944</v>
      </c>
    </row>
    <row r="114" spans="3:5" ht="12.75">
      <c r="C114">
        <f t="shared" si="1"/>
        <v>13.199999999999969</v>
      </c>
      <c r="D114">
        <f>+Hoja1!$B$4*(Hoja1!$B$3^Hoja1!$B$4)/(Hoja2!C114^(Hoja1!$B$4+1))</f>
        <v>0.00015970198638352943</v>
      </c>
      <c r="E114">
        <f>1-(Hoja1!$B$3/Hoja2!C114)^Hoja1!$B$4</f>
        <v>0.9994729834449344</v>
      </c>
    </row>
    <row r="115" spans="3:5" ht="12.75">
      <c r="C115">
        <f t="shared" si="1"/>
        <v>13.299999999999969</v>
      </c>
      <c r="D115">
        <f>+Hoja1!$B$4*(Hoja1!$B$3^Hoja1!$B$4)/(Hoja2!C115^(Hoja1!$B$4+1))</f>
        <v>0.00015378775925505223</v>
      </c>
      <c r="E115">
        <f>1-(Hoja1!$B$3/Hoja2!C115)^Hoja1!$B$4</f>
        <v>0.999488655700477</v>
      </c>
    </row>
    <row r="116" spans="3:5" ht="12.75">
      <c r="C116">
        <f t="shared" si="1"/>
        <v>13.399999999999968</v>
      </c>
      <c r="D116">
        <f>+Hoja1!$B$4*(Hoja1!$B$3^Hoja1!$B$4)/(Hoja2!C116^(Hoja1!$B$4+1))</f>
        <v>0.00014813442025710168</v>
      </c>
      <c r="E116">
        <f>1-(Hoja1!$B$3/Hoja2!C116)^Hoja1!$B$4</f>
        <v>0.9995037496921387</v>
      </c>
    </row>
    <row r="117" spans="3:5" ht="12.75">
      <c r="C117">
        <f t="shared" si="1"/>
        <v>13.499999999999968</v>
      </c>
      <c r="D117">
        <f>+Hoja1!$B$4*(Hoja1!$B$3^Hoja1!$B$4)/(Hoja2!C117^(Hoja1!$B$4+1))</f>
        <v>0.00014272864128257463</v>
      </c>
      <c r="E117">
        <f>1-(Hoja1!$B$3/Hoja2!C117)^Hoja1!$B$4</f>
        <v>0.9995182908356713</v>
      </c>
    </row>
    <row r="118" spans="3:5" ht="12.75">
      <c r="C118">
        <f t="shared" si="1"/>
        <v>13.599999999999968</v>
      </c>
      <c r="D118">
        <f>+Hoja1!$B$4*(Hoja1!$B$3^Hoja1!$B$4)/(Hoja2!C118^(Hoja1!$B$4+1))</f>
        <v>0.0001375578667429201</v>
      </c>
      <c r="E118">
        <f>1-(Hoja1!$B$3/Hoja2!C118)^Hoja1!$B$4</f>
        <v>0.9995323032530741</v>
      </c>
    </row>
    <row r="119" spans="3:5" ht="12.75">
      <c r="C119">
        <f t="shared" si="1"/>
        <v>13.699999999999967</v>
      </c>
      <c r="D119">
        <f>+Hoja1!$B$4*(Hoja1!$B$3^Hoja1!$B$4)/(Hoja2!C119^(Hoja1!$B$4+1))</f>
        <v>0.0001326102635578701</v>
      </c>
      <c r="E119">
        <f>1-(Hoja1!$B$3/Hoja2!C119)^Hoja1!$B$4</f>
        <v>0.9995458098473143</v>
      </c>
    </row>
    <row r="120" spans="3:5" ht="12.75">
      <c r="C120">
        <f t="shared" si="1"/>
        <v>13.799999999999967</v>
      </c>
      <c r="D120">
        <f>+Hoja1!$B$4*(Hoja1!$B$3^Hoja1!$B$4)/(Hoja2!C120^(Hoja1!$B$4+1))</f>
        <v>0.00012787467471663983</v>
      </c>
      <c r="E120">
        <f>1-(Hoja1!$B$3/Hoja2!C120)^Hoja1!$B$4</f>
        <v>0.9995588323722276</v>
      </c>
    </row>
    <row r="121" spans="3:5" ht="12.75">
      <c r="C121">
        <f t="shared" si="1"/>
        <v>13.899999999999967</v>
      </c>
      <c r="D121">
        <f>+Hoja1!$B$4*(Hoja1!$B$3^Hoja1!$B$4)/(Hoja2!C121^(Hoja1!$B$4+1))</f>
        <v>0.00012334057613202975</v>
      </c>
      <c r="E121">
        <f>1-(Hoja1!$B$3/Hoja2!C121)^Hoja1!$B$4</f>
        <v>0.9995713914979412</v>
      </c>
    </row>
    <row r="122" spans="3:5" ht="12.75">
      <c r="C122">
        <f t="shared" si="1"/>
        <v>13.999999999999966</v>
      </c>
      <c r="D122">
        <f>+Hoja1!$B$4*(Hoja1!$B$3^Hoja1!$B$4)/(Hoja2!C122^(Hoja1!$B$4+1))</f>
        <v>0.00011899803653239866</v>
      </c>
      <c r="E122">
        <f>1-(Hoja1!$B$3/Hoja2!C122)^Hoja1!$B$4</f>
        <v>0.9995835068721366</v>
      </c>
    </row>
    <row r="123" spans="3:5" ht="12.75">
      <c r="C123">
        <f t="shared" si="1"/>
        <v>14.099999999999966</v>
      </c>
      <c r="D123">
        <f>+Hoja1!$B$4*(Hoja1!$B$3^Hoja1!$B$4)/(Hoja2!C123^(Hoja1!$B$4+1))</f>
        <v>0.0001148376801578728</v>
      </c>
      <c r="E123">
        <f>1-(Hoja1!$B$3/Hoja2!C123)^Hoja1!$B$4</f>
        <v>0.9995951971774435</v>
      </c>
    </row>
    <row r="124" spans="3:5" ht="12.75">
      <c r="C124">
        <f t="shared" si="1"/>
        <v>14.199999999999966</v>
      </c>
      <c r="D124">
        <f>+Hoja1!$B$4*(Hoja1!$B$3^Hoja1!$B$4)/(Hoja2!C124^(Hoja1!$B$4+1))</f>
        <v>0.00011085065204662132</v>
      </c>
      <c r="E124">
        <f>1-(Hoja1!$B$3/Hoja2!C124)^Hoja1!$B$4</f>
        <v>0.9996064801852345</v>
      </c>
    </row>
    <row r="125" spans="3:5" ht="12.75">
      <c r="C125">
        <f t="shared" si="1"/>
        <v>14.299999999999965</v>
      </c>
      <c r="D125">
        <f>+Hoja1!$B$4*(Hoja1!$B$3^Hoja1!$B$4)/(Hoja2!C125^(Hoja1!$B$4+1))</f>
        <v>0.0001070285857147493</v>
      </c>
      <c r="E125">
        <f>1-(Hoja1!$B$3/Hoja2!C125)^Hoja1!$B$4</f>
        <v>0.9996173728060698</v>
      </c>
    </row>
    <row r="126" spans="3:5" ht="12.75">
      <c r="C126">
        <f t="shared" si="1"/>
        <v>14.399999999999965</v>
      </c>
      <c r="D126">
        <f>+Hoja1!$B$4*(Hoja1!$B$3^Hoja1!$B$4)/(Hoja2!C126^(Hoja1!$B$4+1))</f>
        <v>0.00010336357304950254</v>
      </c>
      <c r="E126">
        <f>1-(Hoja1!$B$3/Hoja2!C126)^Hoja1!$B$4</f>
        <v>0.9996278911370218</v>
      </c>
    </row>
    <row r="127" spans="3:5" ht="12.75">
      <c r="C127">
        <f t="shared" si="1"/>
        <v>14.499999999999964</v>
      </c>
      <c r="D127">
        <f>+Hoja1!$B$4*(Hoja1!$B$3^Hoja1!$B$4)/(Hoja2!C127^(Hoja1!$B$4+1))</f>
        <v>9.984813625019373E-05</v>
      </c>
      <c r="E127">
        <f>1-(Hoja1!$B$3/Hoja2!C127)^Hoja1!$B$4</f>
        <v>0.999638050506093</v>
      </c>
    </row>
    <row r="128" spans="3:5" ht="12.75">
      <c r="C128">
        <f t="shared" si="1"/>
        <v>14.599999999999964</v>
      </c>
      <c r="D128">
        <f>+Hoja1!$B$4*(Hoja1!$B$3^Hoja1!$B$4)/(Hoja2!C128^(Hoja1!$B$4+1))</f>
        <v>9.647520166468388E-05</v>
      </c>
      <c r="E128">
        <f>1-(Hoja1!$B$3/Hoja2!C128)^Hoja1!$B$4</f>
        <v>0.9996478655139239</v>
      </c>
    </row>
    <row r="129" spans="3:5" ht="12.75">
      <c r="C129">
        <f t="shared" si="1"/>
        <v>14.699999999999964</v>
      </c>
      <c r="D129">
        <f>+Hoja1!$B$4*(Hoja1!$B$3^Hoja1!$B$4)/(Hoja2!C129^(Hoja1!$B$4+1))</f>
        <v>9.323807538150398E-05</v>
      </c>
      <c r="E129">
        <f>1-(Hoja1!$B$3/Hoja2!C129)^Hoja1!$B$4</f>
        <v>0.999657350072973</v>
      </c>
    </row>
    <row r="130" spans="3:5" ht="12.75">
      <c r="C130">
        <f t="shared" si="1"/>
        <v>14.799999999999963</v>
      </c>
      <c r="D130">
        <f>+Hoja1!$B$4*(Hoja1!$B$3^Hoja1!$B$4)/(Hoja2!C130^(Hoja1!$B$4+1))</f>
        <v>9.013042044889474E-05</v>
      </c>
      <c r="E130">
        <f>1-(Hoja1!$B$3/Hoja2!C130)^Hoja1!$B$4</f>
        <v>0.9996665174443391</v>
      </c>
    </row>
    <row r="131" spans="3:5" ht="12.75">
      <c r="C131">
        <f t="shared" si="1"/>
        <v>14.899999999999963</v>
      </c>
      <c r="D131">
        <f>+Hoja1!$B$4*(Hoja1!$B$3^Hoja1!$B$4)/(Hoja2!C131^(Hoja1!$B$4+1))</f>
        <v>8.714623560226796E-05</v>
      </c>
      <c r="E131">
        <f>1-(Hoja1!$B$3/Hoja2!C131)^Hoja1!$B$4</f>
        <v>0.9996753802723816</v>
      </c>
    </row>
    <row r="132" spans="3:5" ht="12.75">
      <c r="C132">
        <f aca="true" t="shared" si="2" ref="C132:C195">+C131+1/10</f>
        <v>14.999999999999963</v>
      </c>
      <c r="D132">
        <f>+Hoja1!$B$4*(Hoja1!$B$3^Hoja1!$B$4)/(Hoja2!C132^(Hoja1!$B$4+1))</f>
        <v>8.427983539094755E-05</v>
      </c>
      <c r="E132">
        <f>1-(Hoja1!$B$3/Hoja2!C132)^Hoja1!$B$4</f>
        <v>0.999683950617284</v>
      </c>
    </row>
    <row r="133" spans="3:5" ht="12.75">
      <c r="C133">
        <f t="shared" si="2"/>
        <v>15.099999999999962</v>
      </c>
      <c r="D133">
        <f>+Hoja1!$B$4*(Hoja1!$B$3^Hoja1!$B$4)/(Hoja2!C133^(Hoja1!$B$4+1))</f>
        <v>8.152583160360587E-05</v>
      </c>
      <c r="E133">
        <f>1-(Hoja1!$B$3/Hoja2!C133)^Hoja1!$B$4</f>
        <v>0.9996922399856963</v>
      </c>
    </row>
    <row r="134" spans="3:5" ht="12.75">
      <c r="C134">
        <f t="shared" si="2"/>
        <v>15.199999999999962</v>
      </c>
      <c r="D134">
        <f>+Hoja1!$B$4*(Hoja1!$B$3^Hoja1!$B$4)/(Hoja2!C134^(Hoja1!$B$4+1))</f>
        <v>7.887911589964797E-05</v>
      </c>
      <c r="E134">
        <f>1-(Hoja1!$B$3/Hoja2!C134)^Hoja1!$B$4</f>
        <v>0.9997002593595813</v>
      </c>
    </row>
    <row r="135" spans="3:5" ht="12.75">
      <c r="C135">
        <f t="shared" si="2"/>
        <v>15.299999999999962</v>
      </c>
      <c r="D135">
        <f>+Hoja1!$B$4*(Hoja1!$B$3^Hoja1!$B$4)/(Hoja2!C135^(Hoja1!$B$4+1))</f>
        <v>7.633484356097493E-05</v>
      </c>
      <c r="E135">
        <f>1-(Hoja1!$B$3/Hoja2!C135)^Hoja1!$B$4</f>
        <v>0.9997080192233793</v>
      </c>
    </row>
    <row r="136" spans="3:5" ht="12.75">
      <c r="C136">
        <f t="shared" si="2"/>
        <v>15.399999999999961</v>
      </c>
      <c r="D136">
        <f>+Hoja1!$B$4*(Hoja1!$B$3^Hoja1!$B$4)/(Hoja2!C136^(Hoja1!$B$4+1))</f>
        <v>7.38884182851387E-05</v>
      </c>
      <c r="E136">
        <f>1-(Hoja1!$B$3/Hoja2!C136)^Hoja1!$B$4</f>
        <v>0.9997155295896022</v>
      </c>
    </row>
    <row r="137" spans="3:5" ht="12.75">
      <c r="C137">
        <f t="shared" si="2"/>
        <v>15.499999999999961</v>
      </c>
      <c r="D137">
        <f>+Hoja1!$B$4*(Hoja1!$B$3^Hoja1!$B$4)/(Hoja2!C137^(Hoja1!$B$4+1))</f>
        <v>7.153547794693688E-05</v>
      </c>
      <c r="E137">
        <f>1-(Hoja1!$B$3/Hoja2!C137)^Hoja1!$B$4</f>
        <v>0.9997228000229557</v>
      </c>
    </row>
    <row r="138" spans="3:5" ht="12.75">
      <c r="C138">
        <f t="shared" si="2"/>
        <v>15.59999999999996</v>
      </c>
      <c r="D138">
        <f>+Hoja1!$B$4*(Hoja1!$B$3^Hoja1!$B$4)/(Hoja2!C138^(Hoja1!$B$4+1))</f>
        <v>6.927188126103597E-05</v>
      </c>
      <c r="E138">
        <f>1-(Hoja1!$B$3/Hoja2!C138)^Hoja1!$B$4</f>
        <v>0.9997298396630819</v>
      </c>
    </row>
    <row r="139" spans="3:5" ht="12.75">
      <c r="C139">
        <f t="shared" si="2"/>
        <v>15.69999999999996</v>
      </c>
      <c r="D139">
        <f>+Hoja1!$B$4*(Hoja1!$B$3^Hoja1!$B$4)/(Hoja2!C139^(Hoja1!$B$4+1))</f>
        <v>6.709369528329738E-05</v>
      </c>
      <c r="E139">
        <f>1-(Hoja1!$B$3/Hoja2!C139)^Hoja1!$B$4</f>
        <v>0.999736657246013</v>
      </c>
    </row>
    <row r="140" spans="3:5" ht="12.75">
      <c r="C140">
        <f t="shared" si="2"/>
        <v>15.79999999999996</v>
      </c>
      <c r="D140">
        <f>+Hoja1!$B$4*(Hoja1!$B$3^Hoja1!$B$4)/(Hoja2!C140^(Hoja1!$B$4+1))</f>
        <v>6.499718369315548E-05</v>
      </c>
      <c r="E140">
        <f>1-(Hoja1!$B$3/Hoja2!C140)^Hoja1!$B$4</f>
        <v>0.999743261124412</v>
      </c>
    </row>
    <row r="141" spans="3:5" ht="12.75">
      <c r="C141">
        <f t="shared" si="2"/>
        <v>15.89999999999996</v>
      </c>
      <c r="D141">
        <f>+Hoja1!$B$4*(Hoja1!$B$3^Hoja1!$B$4)/(Hoja2!C141^(Hoja1!$B$4+1))</f>
        <v>6.297879580369153E-05</v>
      </c>
      <c r="E141">
        <f>1-(Hoja1!$B$3/Hoja2!C141)^Hoja1!$B$4</f>
        <v>0.9997496592866804</v>
      </c>
    </row>
    <row r="142" spans="3:5" ht="12.75">
      <c r="C142">
        <f t="shared" si="2"/>
        <v>15.99999999999996</v>
      </c>
      <c r="D142">
        <f>+Hoja1!$B$4*(Hoja1!$B$3^Hoja1!$B$4)/(Hoja2!C142^(Hoja1!$B$4+1))</f>
        <v>6.103515625000079E-05</v>
      </c>
      <c r="E142">
        <f>1-(Hoja1!$B$3/Hoja2!C142)^Hoja1!$B$4</f>
        <v>0.999755859375</v>
      </c>
    </row>
    <row r="143" spans="3:5" ht="12.75">
      <c r="C143">
        <f t="shared" si="2"/>
        <v>16.09999999999996</v>
      </c>
      <c r="D143">
        <f>+Hoja1!$B$4*(Hoja1!$B$3^Hoja1!$B$4)/(Hoja2!C143^(Hoja1!$B$4+1))</f>
        <v>5.916305531008462E-05</v>
      </c>
      <c r="E143">
        <f>1-(Hoja1!$B$3/Hoja2!C143)^Hoja1!$B$4</f>
        <v>0.9997618687023769</v>
      </c>
    </row>
    <row r="144" spans="3:5" ht="12.75">
      <c r="C144">
        <f t="shared" si="2"/>
        <v>16.19999999999996</v>
      </c>
      <c r="D144">
        <f>+Hoja1!$B$4*(Hoja1!$B$3^Hoja1!$B$4)/(Hoja2!C144^(Hoja1!$B$4+1))</f>
        <v>5.735943981584954E-05</v>
      </c>
      <c r="E144">
        <f>1-(Hoja1!$B$3/Hoja2!C144)^Hoja1!$B$4</f>
        <v>0.9997676942687458</v>
      </c>
    </row>
    <row r="145" spans="3:5" ht="12.75">
      <c r="C145">
        <f t="shared" si="2"/>
        <v>16.29999999999996</v>
      </c>
      <c r="D145">
        <f>+Hoja1!$B$4*(Hoja1!$B$3^Hoja1!$B$4)/(Hoja2!C145^(Hoja1!$B$4+1))</f>
        <v>5.5621404614878E-05</v>
      </c>
      <c r="E145">
        <f>1-(Hoja1!$B$3/Hoja2!C145)^Hoja1!$B$4</f>
        <v>0.9997733427761943</v>
      </c>
    </row>
    <row r="146" spans="3:5" ht="12.75">
      <c r="C146">
        <f t="shared" si="2"/>
        <v>16.399999999999963</v>
      </c>
      <c r="D146">
        <f>+Hoja1!$B$4*(Hoja1!$B$3^Hoja1!$B$4)/(Hoja2!C146^(Hoja1!$B$4+1))</f>
        <v>5.394618454647991E-05</v>
      </c>
      <c r="E146">
        <f>1-(Hoja1!$B$3/Hoja2!C146)^Hoja1!$B$4</f>
        <v>0.9997788206433594</v>
      </c>
    </row>
    <row r="147" spans="3:5" ht="12.75">
      <c r="C147">
        <f t="shared" si="2"/>
        <v>16.499999999999964</v>
      </c>
      <c r="D147">
        <f>+Hoja1!$B$4*(Hoja1!$B$3^Hoja1!$B$4)/(Hoja2!C147^(Hoja1!$B$4+1))</f>
        <v>5.233114689815489E-05</v>
      </c>
      <c r="E147">
        <f>1-(Hoja1!$B$3/Hoja2!C147)^Hoja1!$B$4</f>
        <v>0.9997841340190451</v>
      </c>
    </row>
    <row r="148" spans="3:5" ht="12.75">
      <c r="C148">
        <f t="shared" si="2"/>
        <v>16.599999999999966</v>
      </c>
      <c r="D148">
        <f>+Hoja1!$B$4*(Hoja1!$B$3^Hoja1!$B$4)/(Hoja2!C148^(Hoja1!$B$4+1))</f>
        <v>5.0773784311014555E-05</v>
      </c>
      <c r="E148">
        <f>1-(Hoja1!$B$3/Hoja2!C148)^Hoja1!$B$4</f>
        <v>0.9997892887951093</v>
      </c>
    </row>
    <row r="149" spans="3:5" ht="12.75">
      <c r="C149">
        <f t="shared" si="2"/>
        <v>16.699999999999967</v>
      </c>
      <c r="D149">
        <f>+Hoja1!$B$4*(Hoja1!$B$3^Hoja1!$B$4)/(Hoja2!C149^(Hoja1!$B$4+1))</f>
        <v>4.9271708104946853E-05</v>
      </c>
      <c r="E149">
        <f>1-(Hoja1!$B$3/Hoja2!C149)^Hoja1!$B$4</f>
        <v>0.9997942906186619</v>
      </c>
    </row>
    <row r="150" spans="3:5" ht="12.75">
      <c r="C150">
        <f t="shared" si="2"/>
        <v>16.79999999999997</v>
      </c>
      <c r="D150">
        <f>+Hoja1!$B$4*(Hoja1!$B$3^Hoja1!$B$4)/(Hoja2!C150^(Hoja1!$B$4+1))</f>
        <v>4.782264199636636E-05</v>
      </c>
      <c r="E150">
        <f>1-(Hoja1!$B$3/Hoja2!C150)^Hoja1!$B$4</f>
        <v>0.9997991449036152</v>
      </c>
    </row>
    <row r="151" spans="3:5" ht="12.75">
      <c r="C151">
        <f t="shared" si="2"/>
        <v>16.89999999999997</v>
      </c>
      <c r="D151">
        <f>+Hoja1!$B$4*(Hoja1!$B$3^Hoja1!$B$4)/(Hoja2!C151^(Hoja1!$B$4+1))</f>
        <v>4.642441618330008E-05</v>
      </c>
      <c r="E151">
        <f>1-(Hoja1!$B$3/Hoja2!C151)^Hoja1!$B$4</f>
        <v>0.9998038568416255</v>
      </c>
    </row>
    <row r="152" spans="3:5" ht="12.75">
      <c r="C152">
        <f t="shared" si="2"/>
        <v>16.99999999999997</v>
      </c>
      <c r="D152">
        <f>+Hoja1!$B$4*(Hoja1!$B$3^Hoja1!$B$4)/(Hoja2!C152^(Hoja1!$B$4+1))</f>
        <v>4.50749617743199E-05</v>
      </c>
      <c r="E152">
        <f>1-(Hoja1!$B$3/Hoja2!C152)^Hoja1!$B$4</f>
        <v>0.9998084314124591</v>
      </c>
    </row>
    <row r="153" spans="3:5" ht="12.75">
      <c r="C153">
        <f t="shared" si="2"/>
        <v>17.099999999999973</v>
      </c>
      <c r="D153">
        <f>+Hoja1!$B$4*(Hoja1!$B$3^Hoja1!$B$4)/(Hoja2!C153^(Hoja1!$B$4+1))</f>
        <v>4.3772305539461353E-05</v>
      </c>
      <c r="E153">
        <f>1-(Hoja1!$B$3/Hoja2!C153)^Hoja1!$B$4</f>
        <v>0.9998128733938189</v>
      </c>
    </row>
    <row r="154" spans="3:5" ht="12.75">
      <c r="C154">
        <f t="shared" si="2"/>
        <v>17.199999999999974</v>
      </c>
      <c r="D154">
        <f>+Hoja1!$B$4*(Hoja1!$B$3^Hoja1!$B$4)/(Hoja2!C154^(Hoja1!$B$4+1))</f>
        <v>4.251456496277596E-05</v>
      </c>
      <c r="E154">
        <f>1-(Hoja1!$B$3/Hoja2!C154)^Hoja1!$B$4</f>
        <v>0.99981718737066</v>
      </c>
    </row>
    <row r="155" spans="3:5" ht="12.75">
      <c r="C155">
        <f t="shared" si="2"/>
        <v>17.299999999999976</v>
      </c>
      <c r="D155">
        <f>+Hoja1!$B$4*(Hoja1!$B$3^Hoja1!$B$4)/(Hoja2!C155^(Hoja1!$B$4+1))</f>
        <v>4.1299943577560316E-05</v>
      </c>
      <c r="E155">
        <f>1-(Hoja1!$B$3/Hoja2!C155)^Hoja1!$B$4</f>
        <v>0.999821377744027</v>
      </c>
    </row>
    <row r="156" spans="3:5" ht="12.75">
      <c r="C156">
        <f t="shared" si="2"/>
        <v>17.399999999999977</v>
      </c>
      <c r="D156">
        <f>+Hoja1!$B$4*(Hoja1!$B$3^Hoja1!$B$4)/(Hoja2!C156^(Hoja1!$B$4+1))</f>
        <v>4.0126726566596406E-05</v>
      </c>
      <c r="E156">
        <f>1-(Hoja1!$B$3/Hoja2!C156)^Hoja1!$B$4</f>
        <v>0.9998254487394354</v>
      </c>
    </row>
    <row r="157" spans="3:5" ht="12.75">
      <c r="C157">
        <f t="shared" si="2"/>
        <v>17.49999999999998</v>
      </c>
      <c r="D157">
        <f>+Hoja1!$B$4*(Hoja1!$B$3^Hoja1!$B$4)/(Hoja2!C157^(Hoja1!$B$4+1))</f>
        <v>3.899327661093615E-05</v>
      </c>
      <c r="E157">
        <f>1-(Hoja1!$B$3/Hoja2!C157)^Hoja1!$B$4</f>
        <v>0.9998294044148271</v>
      </c>
    </row>
    <row r="158" spans="3:5" ht="12.75">
      <c r="C158">
        <f t="shared" si="2"/>
        <v>17.59999999999998</v>
      </c>
      <c r="D158">
        <f>+Hoja1!$B$4*(Hoja1!$B$3^Hoja1!$B$4)/(Hoja2!C158^(Hoja1!$B$4+1))</f>
        <v>3.789802997187247E-05</v>
      </c>
      <c r="E158">
        <f>1-(Hoja1!$B$3/Hoja2!C158)^Hoja1!$B$4</f>
        <v>0.9998332486681237</v>
      </c>
    </row>
    <row r="159" spans="3:5" ht="12.75">
      <c r="C159">
        <f t="shared" si="2"/>
        <v>17.69999999999998</v>
      </c>
      <c r="D159">
        <f>+Hoja1!$B$4*(Hoja1!$B$3^Hoja1!$B$4)/(Hoja2!C159^(Hoja1!$B$4+1))</f>
        <v>3.683949279176888E-05</v>
      </c>
      <c r="E159">
        <f>1-(Hoja1!$B$3/Hoja2!C159)^Hoja1!$B$4</f>
        <v>0.9998369852443965</v>
      </c>
    </row>
    <row r="160" spans="3:5" ht="12.75">
      <c r="C160">
        <f t="shared" si="2"/>
        <v>17.799999999999983</v>
      </c>
      <c r="D160">
        <f>+Hoja1!$B$4*(Hoja1!$B$3^Hoja1!$B$4)/(Hoja2!C160^(Hoja1!$B$4+1))</f>
        <v>3.581623760037461E-05</v>
      </c>
      <c r="E160">
        <f>1-(Hoja1!$B$3/Hoja2!C160)^Hoja1!$B$4</f>
        <v>0.9998406177426783</v>
      </c>
    </row>
    <row r="161" spans="3:5" ht="12.75">
      <c r="C161">
        <f t="shared" si="2"/>
        <v>17.899999999999984</v>
      </c>
      <c r="D161">
        <f>+Hoja1!$B$4*(Hoja1!$B$3^Hoja1!$B$4)/(Hoja2!C161^(Hoja1!$B$4+1))</f>
        <v>3.4826900014138874E-05</v>
      </c>
      <c r="E161">
        <f>1-(Hoja1!$B$3/Hoja2!C161)^Hoja1!$B$4</f>
        <v>0.9998441496224367</v>
      </c>
    </row>
    <row r="162" spans="3:5" ht="12.75">
      <c r="C162">
        <f t="shared" si="2"/>
        <v>17.999999999999986</v>
      </c>
      <c r="D162">
        <f>+Hoja1!$B$4*(Hoja1!$B$3^Hoja1!$B$4)/(Hoja2!C162^(Hoja1!$B$4+1))</f>
        <v>3.387017561686071E-05</v>
      </c>
      <c r="E162">
        <f>1-(Hoja1!$B$3/Hoja2!C162)^Hoja1!$B$4</f>
        <v>0.9998475842097241</v>
      </c>
    </row>
    <row r="163" spans="3:5" ht="12.75">
      <c r="C163">
        <f t="shared" si="2"/>
        <v>18.099999999999987</v>
      </c>
      <c r="D163">
        <f>+Hoja1!$B$4*(Hoja1!$B$3^Hoja1!$B$4)/(Hoja2!C163^(Hoja1!$B$4+1))</f>
        <v>3.294481701077601E-05</v>
      </c>
      <c r="E163">
        <f>1-(Hoja1!$B$3/Hoja2!C163)^Hoja1!$B$4</f>
        <v>0.9998509247030263</v>
      </c>
    </row>
    <row r="164" spans="3:5" ht="12.75">
      <c r="C164">
        <f t="shared" si="2"/>
        <v>18.19999999999999</v>
      </c>
      <c r="D164">
        <f>+Hoja1!$B$4*(Hoja1!$B$3^Hoja1!$B$4)/(Hoja2!C164^(Hoja1!$B$4+1))</f>
        <v>3.2049631027893754E-05</v>
      </c>
      <c r="E164">
        <f>1-(Hoja1!$B$3/Hoja2!C164)^Hoja1!$B$4</f>
        <v>0.999854174178823</v>
      </c>
    </row>
    <row r="165" spans="3:5" ht="12.75">
      <c r="C165">
        <f t="shared" si="2"/>
        <v>18.29999999999999</v>
      </c>
      <c r="D165">
        <f>+Hoja1!$B$4*(Hoja1!$B$3^Hoja1!$B$4)/(Hoja2!C165^(Hoja1!$B$4+1))</f>
        <v>3.118347609205413E-05</v>
      </c>
      <c r="E165">
        <f>1-(Hoja1!$B$3/Hoja2!C165)^Hoja1!$B$4</f>
        <v>0.9998573355968788</v>
      </c>
    </row>
    <row r="166" spans="3:5" ht="12.75">
      <c r="C166">
        <f t="shared" si="2"/>
        <v>18.39999999999999</v>
      </c>
      <c r="D166">
        <f>+Hoja1!$B$4*(Hoja1!$B$3^Hoja1!$B$4)/(Hoja2!C166^(Hoja1!$B$4+1))</f>
        <v>3.034525972279608E-05</v>
      </c>
      <c r="E166">
        <f>1-(Hoja1!$B$3/Hoja2!C166)^Hoja1!$B$4</f>
        <v>0.9998604118052752</v>
      </c>
    </row>
    <row r="167" spans="3:5" ht="12.75">
      <c r="C167">
        <f t="shared" si="2"/>
        <v>18.499999999999993</v>
      </c>
      <c r="D167">
        <f>+Hoja1!$B$4*(Hoja1!$B$3^Hoja1!$B$4)/(Hoja2!C167^(Hoja1!$B$4+1))</f>
        <v>2.9533936172693518E-05</v>
      </c>
      <c r="E167">
        <f>1-(Hoja1!$B$3/Hoja2!C167)^Hoja1!$B$4</f>
        <v>0.9998634055452013</v>
      </c>
    </row>
    <row r="168" spans="3:5" ht="12.75">
      <c r="C168">
        <f t="shared" si="2"/>
        <v>18.599999999999994</v>
      </c>
      <c r="D168">
        <f>+Hoja1!$B$4*(Hoja1!$B$3^Hoja1!$B$4)/(Hoja2!C168^(Hoja1!$B$4+1))</f>
        <v>2.8748504190351754E-05</v>
      </c>
      <c r="E168">
        <f>1-(Hoja1!$B$3/Hoja2!C168)^Hoja1!$B$4</f>
        <v>0.9998663194555149</v>
      </c>
    </row>
    <row r="169" spans="3:5" ht="12.75">
      <c r="C169">
        <f t="shared" si="2"/>
        <v>18.699999999999996</v>
      </c>
      <c r="D169">
        <f>+Hoja1!$B$4*(Hoja1!$B$3^Hoja1!$B$4)/(Hoja2!C169^(Hoja1!$B$4+1))</f>
        <v>2.7988004901751358E-05</v>
      </c>
      <c r="E169">
        <f>1-(Hoja1!$B$3/Hoja2!C169)^Hoja1!$B$4</f>
        <v>0.9998691560770843</v>
      </c>
    </row>
    <row r="170" spans="3:5" ht="12.75">
      <c r="C170">
        <f t="shared" si="2"/>
        <v>18.799999999999997</v>
      </c>
      <c r="D170">
        <f>+Hoja1!$B$4*(Hoja1!$B$3^Hoja1!$B$4)/(Hoja2!C170^(Hoja1!$B$4+1))</f>
        <v>2.725151980308865E-05</v>
      </c>
      <c r="E170">
        <f>1-(Hoja1!$B$3/Hoja2!C170)^Hoja1!$B$4</f>
        <v>0.9998719178569255</v>
      </c>
    </row>
    <row r="171" spans="3:5" ht="12.75">
      <c r="C171">
        <f t="shared" si="2"/>
        <v>18.9</v>
      </c>
      <c r="D171">
        <f>+Hoja1!$B$4*(Hoja1!$B$3^Hoja1!$B$4)/(Hoja2!C171^(Hoja1!$B$4+1))</f>
        <v>2.6538168858692253E-05</v>
      </c>
      <c r="E171">
        <f>1-(Hoja1!$B$3/Hoja2!C171)^Hoja1!$B$4</f>
        <v>0.9998746071521427</v>
      </c>
    </row>
    <row r="172" spans="3:5" ht="12.75">
      <c r="C172">
        <f t="shared" si="2"/>
        <v>19</v>
      </c>
      <c r="D172">
        <f>+Hoja1!$B$4*(Hoja1!$B$3^Hoja1!$B$4)/(Hoja2!C172^(Hoja1!$B$4+1))</f>
        <v>2.5847108697996325E-05</v>
      </c>
      <c r="E172">
        <f>1-(Hoja1!$B$3/Hoja2!C172)^Hoja1!$B$4</f>
        <v>0.9998772262336845</v>
      </c>
    </row>
    <row r="173" spans="3:5" ht="12.75">
      <c r="C173">
        <f t="shared" si="2"/>
        <v>19.1</v>
      </c>
      <c r="D173">
        <f>+Hoja1!$B$4*(Hoja1!$B$3^Hoja1!$B$4)/(Hoja2!C173^(Hoja1!$B$4+1))</f>
        <v>2.5177530905925474E-05</v>
      </c>
      <c r="E173">
        <f>1-(Hoja1!$B$3/Hoja2!C173)^Hoja1!$B$4</f>
        <v>0.9998797772899242</v>
      </c>
    </row>
    <row r="174" spans="3:5" ht="12.75">
      <c r="C174">
        <f t="shared" si="2"/>
        <v>19.200000000000003</v>
      </c>
      <c r="D174">
        <f>+Hoja1!$B$4*(Hoja1!$B$3^Hoja1!$B$4)/(Hoja2!C174^(Hoja1!$B$4+1))</f>
        <v>2.4528660401395302E-05</v>
      </c>
      <c r="E174">
        <f>1-(Hoja1!$B$3/Hoja2!C174)^Hoja1!$B$4</f>
        <v>0.9998822624300733</v>
      </c>
    </row>
    <row r="175" spans="3:5" ht="12.75">
      <c r="C175">
        <f t="shared" si="2"/>
        <v>19.300000000000004</v>
      </c>
      <c r="D175">
        <f>+Hoja1!$B$4*(Hoja1!$B$3^Hoja1!$B$4)/(Hoja2!C175^(Hoja1!$B$4+1))</f>
        <v>2.3899753898958577E-05</v>
      </c>
      <c r="E175">
        <f>1-(Hoja1!$B$3/Hoja2!C175)^Hoja1!$B$4</f>
        <v>0.9998846836874375</v>
      </c>
    </row>
    <row r="176" spans="3:5" ht="12.75">
      <c r="C176">
        <f t="shared" si="2"/>
        <v>19.400000000000006</v>
      </c>
      <c r="D176">
        <f>+Hoja1!$B$4*(Hoja1!$B$3^Hoja1!$B$4)/(Hoja2!C176^(Hoja1!$B$4+1))</f>
        <v>2.3290098448931145E-05</v>
      </c>
      <c r="E176">
        <f>1-(Hoja1!$B$3/Hoja2!C176)^Hoja1!$B$4</f>
        <v>0.9998870430225227</v>
      </c>
    </row>
    <row r="177" spans="3:5" ht="12.75">
      <c r="C177">
        <f t="shared" si="2"/>
        <v>19.500000000000007</v>
      </c>
      <c r="D177">
        <f>+Hoja1!$B$4*(Hoja1!$B$3^Hoja1!$B$4)/(Hoja2!C177^(Hoja1!$B$4+1))</f>
        <v>2.2699010051615933E-05</v>
      </c>
      <c r="E177">
        <f>1-(Hoja1!$B$3/Hoja2!C177)^Hoja1!$B$4</f>
        <v>0.9998893423259984</v>
      </c>
    </row>
    <row r="178" spans="3:5" ht="12.75">
      <c r="C178">
        <f t="shared" si="2"/>
        <v>19.60000000000001</v>
      </c>
      <c r="D178">
        <f>+Hoja1!$B$4*(Hoja1!$B$3^Hoja1!$B$4)/(Hoja2!C178^(Hoja1!$B$4+1))</f>
        <v>2.2125832341508927E-05</v>
      </c>
      <c r="E178">
        <f>1-(Hoja1!$B$3/Hoja2!C178)^Hoja1!$B$4</f>
        <v>0.9998915834215266</v>
      </c>
    </row>
    <row r="179" spans="3:5" ht="12.75">
      <c r="C179">
        <f t="shared" si="2"/>
        <v>19.70000000000001</v>
      </c>
      <c r="D179">
        <f>+Hoja1!$B$4*(Hoja1!$B$3^Hoja1!$B$4)/(Hoja2!C179^(Hoja1!$B$4+1))</f>
        <v>2.1569935337619178E-05</v>
      </c>
      <c r="E179">
        <f>1-(Hoja1!$B$3/Hoja2!C179)^Hoja1!$B$4</f>
        <v>0.9998937680684622</v>
      </c>
    </row>
    <row r="180" spans="3:5" ht="12.75">
      <c r="C180">
        <f t="shared" si="2"/>
        <v>19.80000000000001</v>
      </c>
      <c r="D180">
        <f>+Hoja1!$B$4*(Hoja1!$B$3^Hoja1!$B$4)/(Hoja2!C180^(Hoja1!$B$4+1))</f>
        <v>2.103071425626694E-05</v>
      </c>
      <c r="E180">
        <f>1-(Hoja1!$B$3/Hoja2!C180)^Hoja1!$B$4</f>
        <v>0.9998958979644315</v>
      </c>
    </row>
    <row r="181" spans="3:5" ht="12.75">
      <c r="C181">
        <f t="shared" si="2"/>
        <v>19.900000000000013</v>
      </c>
      <c r="D181">
        <f>+Hoja1!$B$4*(Hoja1!$B$3^Hoja1!$B$4)/(Hoja2!C181^(Hoja1!$B$4+1))</f>
        <v>2.050758838294108E-05</v>
      </c>
      <c r="E181">
        <f>1-(Hoja1!$B$3/Hoja2!C181)^Hoja1!$B$4</f>
        <v>0.9998979747477948</v>
      </c>
    </row>
    <row r="182" spans="3:5" ht="12.75">
      <c r="C182">
        <f t="shared" si="2"/>
        <v>20.000000000000014</v>
      </c>
      <c r="D182">
        <f>+Hoja1!$B$4*(Hoja1!$B$3^Hoja1!$B$4)/(Hoja2!C182^(Hoja1!$B$4+1))</f>
        <v>1.9999999999999927E-05</v>
      </c>
      <c r="E182">
        <f>1-(Hoja1!$B$3/Hoja2!C182)^Hoja1!$B$4</f>
        <v>0.9999</v>
      </c>
    </row>
    <row r="183" spans="3:5" ht="12.75">
      <c r="C183">
        <f t="shared" si="2"/>
        <v>20.100000000000016</v>
      </c>
      <c r="D183">
        <f>+Hoja1!$B$4*(Hoja1!$B$3^Hoja1!$B$4)/(Hoja2!C183^(Hoja1!$B$4+1))</f>
        <v>1.950741336719004E-05</v>
      </c>
      <c r="E183">
        <f>1-(Hoja1!$B$3/Hoja2!C183)^Hoja1!$B$4</f>
        <v>0.9999019752478299</v>
      </c>
    </row>
    <row r="184" spans="3:5" ht="12.75">
      <c r="C184">
        <f t="shared" si="2"/>
        <v>20.200000000000017</v>
      </c>
      <c r="D184">
        <f>+Hoja1!$B$4*(Hoja1!$B$3^Hoja1!$B$4)/(Hoja2!C184^(Hoja1!$B$4+1))</f>
        <v>1.9029313752134893E-05</v>
      </c>
      <c r="E184">
        <f>1-(Hoja1!$B$3/Hoja2!C184)^Hoja1!$B$4</f>
        <v>0.9999039019655517</v>
      </c>
    </row>
    <row r="185" spans="3:5" ht="12.75">
      <c r="C185">
        <f t="shared" si="2"/>
        <v>20.30000000000002</v>
      </c>
      <c r="D185">
        <f>+Hoja1!$B$4*(Hoja1!$B$3^Hoja1!$B$4)/(Hoja2!C185^(Hoja1!$B$4+1))</f>
        <v>1.8565206508112703E-05</v>
      </c>
      <c r="E185">
        <f>1-(Hoja1!$B$3/Hoja2!C185)^Hoja1!$B$4</f>
        <v>0.9999057815769713</v>
      </c>
    </row>
    <row r="186" spans="3:5" ht="12.75">
      <c r="C186">
        <f t="shared" si="2"/>
        <v>20.40000000000002</v>
      </c>
      <c r="D186">
        <f>+Hoja1!$B$4*(Hoja1!$B$3^Hoja1!$B$4)/(Hoja2!C186^(Hoja1!$B$4+1))</f>
        <v>1.811461619659823E-05</v>
      </c>
      <c r="E186">
        <f>1-(Hoja1!$B$3/Hoja2!C186)^Hoja1!$B$4</f>
        <v>0.9999076154573974</v>
      </c>
    </row>
    <row r="187" spans="3:5" ht="12.75">
      <c r="C187">
        <f t="shared" si="2"/>
        <v>20.50000000000002</v>
      </c>
      <c r="D187">
        <f>+Hoja1!$B$4*(Hoja1!$B$3^Hoja1!$B$4)/(Hoja2!C187^(Hoja1!$B$4+1))</f>
        <v>1.7677085752190248E-05</v>
      </c>
      <c r="E187">
        <f>1-(Hoja1!$B$3/Hoja2!C187)^Hoja1!$B$4</f>
        <v>0.99990940493552</v>
      </c>
    </row>
    <row r="188" spans="3:5" ht="12.75">
      <c r="C188">
        <f t="shared" si="2"/>
        <v>20.600000000000023</v>
      </c>
      <c r="D188">
        <f>+Hoja1!$B$4*(Hoja1!$B$3^Hoja1!$B$4)/(Hoja2!C188^(Hoja1!$B$4+1))</f>
        <v>1.725217568768319E-05</v>
      </c>
      <c r="E188">
        <f>1-(Hoja1!$B$3/Hoja2!C188)^Hoja1!$B$4</f>
        <v>0.9999111512952085</v>
      </c>
    </row>
    <row r="189" spans="3:5" ht="12.75">
      <c r="C189">
        <f t="shared" si="2"/>
        <v>20.700000000000024</v>
      </c>
      <c r="D189">
        <f>+Hoja1!$B$4*(Hoja1!$B$3^Hoja1!$B$4)/(Hoja2!C189^(Hoja1!$B$4+1))</f>
        <v>1.683946333717038E-05</v>
      </c>
      <c r="E189">
        <f>1-(Hoja1!$B$3/Hoja2!C189)^Hoja1!$B$4</f>
        <v>0.9999128557772301</v>
      </c>
    </row>
    <row r="190" spans="3:5" ht="12.75">
      <c r="C190">
        <f t="shared" si="2"/>
        <v>20.800000000000026</v>
      </c>
      <c r="D190">
        <f>+Hoja1!$B$4*(Hoja1!$B$3^Hoja1!$B$4)/(Hoja2!C190^(Hoja1!$B$4+1))</f>
        <v>1.6438542135186933E-05</v>
      </c>
      <c r="E190">
        <f>1-(Hoja1!$B$3/Hoja2!C190)^Hoja1!$B$4</f>
        <v>0.999914519580897</v>
      </c>
    </row>
    <row r="191" spans="3:5" ht="12.75">
      <c r="C191">
        <f t="shared" si="2"/>
        <v>20.900000000000027</v>
      </c>
      <c r="D191">
        <f>+Hoja1!$B$4*(Hoja1!$B$3^Hoja1!$B$4)/(Hoja2!C191^(Hoja1!$B$4+1))</f>
        <v>1.604902093001357E-05</v>
      </c>
      <c r="E191">
        <f>1-(Hoja1!$B$3/Hoja2!C191)^Hoja1!$B$4</f>
        <v>0.9999161438656406</v>
      </c>
    </row>
    <row r="192" spans="3:5" ht="12.75">
      <c r="C192">
        <f t="shared" si="2"/>
        <v>21.00000000000003</v>
      </c>
      <c r="D192">
        <f>+Hoja1!$B$4*(Hoja1!$B$3^Hoja1!$B$4)/(Hoja2!C192^(Hoja1!$B$4+1))</f>
        <v>1.5670523329369075E-05</v>
      </c>
      <c r="E192">
        <f>1-(Hoja1!$B$3/Hoja2!C192)^Hoja1!$B$4</f>
        <v>0.9999177297525208</v>
      </c>
    </row>
    <row r="193" spans="3:5" ht="12.75">
      <c r="C193">
        <f t="shared" si="2"/>
        <v>21.10000000000003</v>
      </c>
      <c r="D193">
        <f>+Hoja1!$B$4*(Hoja1!$B$3^Hoja1!$B$4)/(Hoja2!C193^(Hoja1!$B$4+1))</f>
        <v>1.5302687076818874E-05</v>
      </c>
      <c r="E193">
        <f>1-(Hoja1!$B$3/Hoja2!C193)^Hoja1!$B$4</f>
        <v>0.9999192783256697</v>
      </c>
    </row>
    <row r="194" spans="3:5" ht="12.75">
      <c r="C194">
        <f t="shared" si="2"/>
        <v>21.20000000000003</v>
      </c>
      <c r="D194">
        <f>+Hoja1!$B$4*(Hoja1!$B$3^Hoja1!$B$4)/(Hoja2!C194^(Hoja1!$B$4+1))</f>
        <v>1.4945163457321033E-05</v>
      </c>
      <c r="E194">
        <f>1-(Hoja1!$B$3/Hoja2!C194)^Hoja1!$B$4</f>
        <v>0.9999207906336762</v>
      </c>
    </row>
    <row r="195" spans="3:5" ht="12.75">
      <c r="C195">
        <f t="shared" si="2"/>
        <v>21.300000000000033</v>
      </c>
      <c r="D195">
        <f>+Hoja1!$B$4*(Hoja1!$B$3^Hoja1!$B$4)/(Hoja2!C195^(Hoja1!$B$4+1))</f>
        <v>1.4597616730418978E-05</v>
      </c>
      <c r="E195">
        <f>1-(Hoja1!$B$3/Hoja2!C195)^Hoja1!$B$4</f>
        <v>0.9999222676909105</v>
      </c>
    </row>
    <row r="196" spans="3:5" ht="12.75">
      <c r="C196">
        <f aca="true" t="shared" si="3" ref="C196:C202">+C195+1/10</f>
        <v>21.400000000000034</v>
      </c>
      <c r="D196">
        <f>+Hoja1!$B$4*(Hoja1!$B$3^Hoja1!$B$4)/(Hoja2!C196^(Hoja1!$B$4+1))</f>
        <v>1.4259723589673255E-05</v>
      </c>
      <c r="E196">
        <f>1-(Hoja1!$B$3/Hoja2!C196)^Hoja1!$B$4</f>
        <v>0.9999237104787952</v>
      </c>
    </row>
    <row r="197" spans="3:5" ht="12.75">
      <c r="C197">
        <f t="shared" si="3"/>
        <v>21.500000000000036</v>
      </c>
      <c r="D197">
        <f>+Hoja1!$B$4*(Hoja1!$B$3^Hoja1!$B$4)/(Hoja2!C197^(Hoja1!$B$4+1))</f>
        <v>1.3931172647002207E-05</v>
      </c>
      <c r="E197">
        <f>1-(Hoja1!$B$3/Hoja2!C197)^Hoja1!$B$4</f>
        <v>0.9999251199470224</v>
      </c>
    </row>
    <row r="198" spans="3:5" ht="12.75">
      <c r="C198">
        <f t="shared" si="3"/>
        <v>21.600000000000037</v>
      </c>
      <c r="D198">
        <f>+Hoja1!$B$4*(Hoja1!$B$3^Hoja1!$B$4)/(Hoja2!C198^(Hoja1!$B$4+1))</f>
        <v>1.3611663940674948E-05</v>
      </c>
      <c r="E198">
        <f>1-(Hoja1!$B$3/Hoja2!C198)^Hoja1!$B$4</f>
        <v>0.9999264970147204</v>
      </c>
    </row>
    <row r="199" spans="3:5" ht="12.75">
      <c r="C199">
        <f t="shared" si="3"/>
        <v>21.70000000000004</v>
      </c>
      <c r="D199">
        <f>+Hoja1!$B$4*(Hoja1!$B$3^Hoja1!$B$4)/(Hoja2!C199^(Hoja1!$B$4+1))</f>
        <v>1.3300908465768605E-05</v>
      </c>
      <c r="E199">
        <f>1-(Hoja1!$B$3/Hoja2!C199)^Hoja1!$B$4</f>
        <v>0.9999278425715732</v>
      </c>
    </row>
    <row r="200" spans="3:5" ht="12.75">
      <c r="C200">
        <f t="shared" si="3"/>
        <v>21.80000000000004</v>
      </c>
      <c r="D200">
        <f>+Hoja1!$B$4*(Hoja1!$B$3^Hoja1!$B$4)/(Hoja2!C200^(Hoja1!$B$4+1))</f>
        <v>1.2998627725966792E-05</v>
      </c>
      <c r="E200">
        <f>1-(Hoja1!$B$3/Hoja2!C200)^Hoja1!$B$4</f>
        <v>0.9999291574788934</v>
      </c>
    </row>
    <row r="201" spans="3:5" ht="12.75">
      <c r="C201">
        <f t="shared" si="3"/>
        <v>21.90000000000004</v>
      </c>
      <c r="D201">
        <f>+Hoja1!$B$4*(Hoja1!$B$3^Hoja1!$B$4)/(Hoja2!C201^(Hoja1!$B$4+1))</f>
        <v>1.2704553305637106E-05</v>
      </c>
      <c r="E201">
        <f>1-(Hoja1!$B$3/Hoja2!C201)^Hoja1!$B$4</f>
        <v>0.9999304425706517</v>
      </c>
    </row>
    <row r="202" spans="3:5" ht="12.75">
      <c r="C202">
        <f t="shared" si="3"/>
        <v>22.000000000000043</v>
      </c>
      <c r="D202">
        <f>+Hoja1!$B$4*(Hoja1!$B$3^Hoja1!$B$4)/(Hoja2!C202^(Hoja1!$B$4+1))</f>
        <v>1.2418426461182984E-05</v>
      </c>
      <c r="E202">
        <f>1-(Hoja1!$B$3/Hoja2!C202)^Hoja1!$B$4</f>
        <v>0.9999316986544635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J.L. Rojo</dc:creator>
  <cp:keywords/>
  <dc:description/>
  <cp:lastModifiedBy>J.L. Rojo</cp:lastModifiedBy>
  <dcterms:created xsi:type="dcterms:W3CDTF">2001-09-22T17:22:22Z</dcterms:created>
  <dcterms:modified xsi:type="dcterms:W3CDTF">2003-05-20T16:18:03Z</dcterms:modified>
  <cp:category/>
  <cp:version/>
  <cp:contentType/>
  <cp:contentStatus/>
</cp:coreProperties>
</file>